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tc-server\shared\Documents\Account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B6" i="2"/>
  <c r="F111" i="1" l="1"/>
  <c r="D111" i="1" l="1"/>
  <c r="G104" i="1" l="1"/>
  <c r="F104" i="1"/>
  <c r="E104" i="1"/>
  <c r="B101" i="1"/>
  <c r="G101" i="1"/>
  <c r="G95" i="1"/>
  <c r="G82" i="1"/>
  <c r="G64" i="1"/>
  <c r="G50" i="1"/>
  <c r="G38" i="1"/>
  <c r="G29" i="1"/>
  <c r="G14" i="1"/>
  <c r="D107" i="1"/>
  <c r="C107" i="1"/>
  <c r="B107" i="1"/>
  <c r="F101" i="1"/>
  <c r="E101" i="1"/>
  <c r="D101" i="1"/>
  <c r="C101" i="1"/>
  <c r="F95" i="1"/>
  <c r="E95" i="1"/>
  <c r="D95" i="1"/>
  <c r="C95" i="1"/>
  <c r="B95" i="1"/>
  <c r="F82" i="1"/>
  <c r="E82" i="1"/>
  <c r="D82" i="1"/>
  <c r="C82" i="1"/>
  <c r="B82" i="1"/>
  <c r="F64" i="1"/>
  <c r="E64" i="1"/>
  <c r="D64" i="1"/>
  <c r="C64" i="1"/>
  <c r="B64" i="1"/>
  <c r="F50" i="1"/>
  <c r="E50" i="1"/>
  <c r="D50" i="1"/>
  <c r="C50" i="1"/>
  <c r="B50" i="1"/>
  <c r="F38" i="1"/>
  <c r="E38" i="1"/>
  <c r="D38" i="1"/>
  <c r="C38" i="1"/>
  <c r="B38" i="1"/>
  <c r="F29" i="1"/>
  <c r="E29" i="1"/>
  <c r="D29" i="1"/>
  <c r="C29" i="1"/>
  <c r="B29" i="1"/>
  <c r="F14" i="1"/>
  <c r="E14" i="1"/>
  <c r="D14" i="1"/>
  <c r="C14" i="1"/>
  <c r="B14" i="1"/>
  <c r="F107" i="1" l="1"/>
  <c r="E107" i="1" l="1"/>
  <c r="G107" i="1"/>
  <c r="G111" i="1" s="1"/>
  <c r="E111" i="1"/>
</calcChain>
</file>

<file path=xl/sharedStrings.xml><?xml version="1.0" encoding="utf-8"?>
<sst xmlns="http://schemas.openxmlformats.org/spreadsheetml/2006/main" count="159" uniqueCount="133">
  <si>
    <t>Salaries and Pensions</t>
  </si>
  <si>
    <t>Staff Training and Travel</t>
  </si>
  <si>
    <t>Staff Eye Tests</t>
  </si>
  <si>
    <t>Staff Recruitment</t>
  </si>
  <si>
    <t>Utilities</t>
  </si>
  <si>
    <t>Office Supplies</t>
  </si>
  <si>
    <t>Photocopier</t>
  </si>
  <si>
    <t>Insurance</t>
  </si>
  <si>
    <t>Office Equipment</t>
  </si>
  <si>
    <t>Events and Venues Expenditure</t>
  </si>
  <si>
    <t>Admin</t>
  </si>
  <si>
    <t>Civic and Democratic</t>
  </si>
  <si>
    <t>Civic Regalia</t>
  </si>
  <si>
    <t>Councillor Allowable</t>
  </si>
  <si>
    <t>Professional Fees</t>
  </si>
  <si>
    <t>Elections</t>
  </si>
  <si>
    <t>Subscriptions</t>
  </si>
  <si>
    <t>Community Outreach</t>
  </si>
  <si>
    <t>Website and IT</t>
  </si>
  <si>
    <t>Tourism</t>
  </si>
  <si>
    <t>Marketing</t>
  </si>
  <si>
    <t>Destination Manager</t>
  </si>
  <si>
    <t>Totnes Guide and Website Expenditure</t>
  </si>
  <si>
    <t>Totnes Guide and Website Income</t>
  </si>
  <si>
    <t>Guildhall</t>
  </si>
  <si>
    <t>Cleaning</t>
  </si>
  <si>
    <t>Business Rates</t>
  </si>
  <si>
    <t>Water</t>
  </si>
  <si>
    <t>Equipment Maintenance</t>
  </si>
  <si>
    <t>Admissions income</t>
  </si>
  <si>
    <t>Hire Income</t>
  </si>
  <si>
    <t>Civic Hall</t>
  </si>
  <si>
    <t>Caretaking</t>
  </si>
  <si>
    <t>Feed in Tariff</t>
  </si>
  <si>
    <t>Caretaking Supplies</t>
  </si>
  <si>
    <t>Building Maintenance</t>
  </si>
  <si>
    <t>Licences</t>
  </si>
  <si>
    <t>Guildhall Cottage</t>
  </si>
  <si>
    <t>Eastgate Clock Rent</t>
  </si>
  <si>
    <t>Eastgate Clock Utilities</t>
  </si>
  <si>
    <t>Eastgate Clock Alarm</t>
  </si>
  <si>
    <t>Eastgate Clock Maintenance</t>
  </si>
  <si>
    <t>Flat 5a Loan repay</t>
  </si>
  <si>
    <t>Flat 5a Maintenance</t>
  </si>
  <si>
    <t>Museum Maintenance</t>
  </si>
  <si>
    <t>Museum Rent income</t>
  </si>
  <si>
    <t>Garage Rental Income</t>
  </si>
  <si>
    <t>Eastgate Clock Rental Income</t>
  </si>
  <si>
    <t>Flat 5a Rental Income</t>
  </si>
  <si>
    <t>Cemetery</t>
  </si>
  <si>
    <t>Grounds Maintenance</t>
  </si>
  <si>
    <t>Works and Maintenance</t>
  </si>
  <si>
    <t>Chapel</t>
  </si>
  <si>
    <t>Memorials</t>
  </si>
  <si>
    <t>Grant of rights</t>
  </si>
  <si>
    <t>Ramparts Walk</t>
  </si>
  <si>
    <t>St Marys Churchyard</t>
  </si>
  <si>
    <t>Castle Meadow Rent income</t>
  </si>
  <si>
    <t>Precept and Income</t>
  </si>
  <si>
    <t>Bank Charges</t>
  </si>
  <si>
    <t>Council Tax Grant</t>
  </si>
  <si>
    <t>Community Development</t>
  </si>
  <si>
    <t>Feed in tariff income</t>
  </si>
  <si>
    <t>Property Maintenance</t>
  </si>
  <si>
    <t>St Johns Clock Maintenance</t>
  </si>
  <si>
    <t>Guildhall Office Maintenance</t>
  </si>
  <si>
    <t>St Marys Clock Maintenance</t>
  </si>
  <si>
    <t>Open Spaces</t>
  </si>
  <si>
    <t>Interment Income</t>
  </si>
  <si>
    <t>SUB TOTAL</t>
  </si>
  <si>
    <t>Town Sergeant</t>
  </si>
  <si>
    <t>Councillor Training and Travel</t>
  </si>
  <si>
    <t>Staff and Volunteer Costs</t>
  </si>
  <si>
    <t>Guildhall Cottage Income</t>
  </si>
  <si>
    <t>15/16 Actual</t>
  </si>
  <si>
    <t>Local Info &amp; Support Service</t>
  </si>
  <si>
    <t>Events and Venues Income</t>
  </si>
  <si>
    <t>Civic Events (expenditure)</t>
  </si>
  <si>
    <t>Civic Events (income)</t>
  </si>
  <si>
    <t>Mayoral Allowance</t>
  </si>
  <si>
    <t>Retail Sales</t>
  </si>
  <si>
    <t>Hire Charges</t>
  </si>
  <si>
    <t>Misc Expenditure</t>
  </si>
  <si>
    <t>Charity of Paige Adams</t>
  </si>
  <si>
    <t>Other TIC expenditure</t>
  </si>
  <si>
    <t>Other TIC income</t>
  </si>
  <si>
    <t>War Bonds</t>
  </si>
  <si>
    <t>TOTAL</t>
  </si>
  <si>
    <t>Community Projects Income/Expenditure</t>
  </si>
  <si>
    <t>Castle Meadow Maintenance and Water</t>
  </si>
  <si>
    <t>Next Year - larger C/tax base</t>
  </si>
  <si>
    <t>Next Year - 5% tax increase</t>
  </si>
  <si>
    <t>Next Year - 15% tax increase</t>
  </si>
  <si>
    <t>OPTION 1</t>
  </si>
  <si>
    <t>OPTION 2</t>
  </si>
  <si>
    <t>OPTION 4</t>
  </si>
  <si>
    <t>AMENDED 02022017</t>
  </si>
  <si>
    <t>2017/18</t>
  </si>
  <si>
    <t>2016/17</t>
  </si>
  <si>
    <t>Arts</t>
  </si>
  <si>
    <t>Heritage</t>
  </si>
  <si>
    <t>Surplus</t>
  </si>
  <si>
    <t>Action</t>
  </si>
  <si>
    <t>Who</t>
  </si>
  <si>
    <t>Budget</t>
  </si>
  <si>
    <t>Contact Visiual Bliss regarding decoratons. Get swags already made incorporated. They are attending the technical meeting</t>
  </si>
  <si>
    <t>Catherine</t>
  </si>
  <si>
    <t>Arrange bar through New Lion Brewery. To be loacted in the Mural Room. Complete</t>
  </si>
  <si>
    <t>Ben P</t>
  </si>
  <si>
    <t>Buffet and Wedges - order from bookers and locally where possible. Will include a dessert section. </t>
  </si>
  <si>
    <t>Mairead/Catherine</t>
  </si>
  <si>
    <t>Net Casting. They are confirmed and attending the technical meeting</t>
  </si>
  <si>
    <t>Main Band - including comedy. Confirmed</t>
  </si>
  <si>
    <t>Ray / Eleanor</t>
  </si>
  <si>
    <t>Andy Brooks Sound Technicican. Confirmed and attending the technical meeting</t>
  </si>
  <si>
    <t>Local band - Sugar beet. Mairead to confirm with them and check cost</t>
  </si>
  <si>
    <t>Mairead P</t>
  </si>
  <si>
    <t>Civic Hall Booking Form Complete</t>
  </si>
  <si>
    <t>Staff - for taking coats and tickets, general stewarding and set up/tidy up</t>
  </si>
  <si>
    <t>COORDINATOR</t>
  </si>
  <si>
    <t>Coordinator role- sourcing staffing, attending event from setup to clear down</t>
  </si>
  <si>
    <t>Advertising design work with Lethbridge - meeting arranged</t>
  </si>
  <si>
    <t>Eleanor</t>
  </si>
  <si>
    <t>Banner and printing Costs</t>
  </si>
  <si>
    <t>Lethbridge</t>
  </si>
  <si>
    <t>Arrange outlets for tickets through town </t>
  </si>
  <si>
    <t>Arrange Event Brite</t>
  </si>
  <si>
    <t>Contribution from the mayoral budget</t>
  </si>
  <si>
    <t>Cash prize for best dressed - ABANDONED</t>
  </si>
  <si>
    <t>Maggie</t>
  </si>
  <si>
    <t>Ray Hendriksen</t>
  </si>
  <si>
    <t>Estimate income for over 18 year olds - 100 @ £17.50 a head</t>
  </si>
  <si>
    <t>Estimate under 18 year old tickets - 20 @ £10 a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</si>
</sst>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0" borderId="10" xfId="0" applyNumberFormat="1" applyFont="1" applyBorder="1"/>
    <xf numFmtId="0" fontId="1" fillId="0" borderId="22" xfId="0" applyFont="1" applyBorder="1" applyAlignment="1">
      <alignment horizontal="center" vertical="center"/>
    </xf>
    <xf numFmtId="1" fontId="4" fillId="0" borderId="9" xfId="0" applyNumberFormat="1" applyFont="1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16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9" xfId="0" applyFont="1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5" fillId="0" borderId="3" xfId="0" applyFont="1" applyBorder="1"/>
    <xf numFmtId="0" fontId="5" fillId="3" borderId="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2" fillId="0" borderId="16" xfId="0" applyFont="1" applyBorder="1"/>
    <xf numFmtId="0" fontId="2" fillId="0" borderId="14" xfId="0" applyFont="1" applyBorder="1"/>
    <xf numFmtId="0" fontId="2" fillId="0" borderId="15" xfId="0" applyFont="1" applyBorder="1"/>
    <xf numFmtId="0" fontId="3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1" fontId="3" fillId="0" borderId="9" xfId="0" applyNumberFormat="1" applyFont="1" applyBorder="1"/>
    <xf numFmtId="1" fontId="3" fillId="0" borderId="19" xfId="0" applyNumberFormat="1" applyFont="1" applyBorder="1"/>
    <xf numFmtId="1" fontId="3" fillId="0" borderId="8" xfId="0" applyNumberFormat="1" applyFont="1" applyBorder="1"/>
    <xf numFmtId="0" fontId="3" fillId="0" borderId="8" xfId="0" applyFont="1" applyFill="1" applyBorder="1"/>
    <xf numFmtId="1" fontId="6" fillId="0" borderId="8" xfId="0" applyNumberFormat="1" applyFont="1" applyBorder="1"/>
    <xf numFmtId="1" fontId="6" fillId="0" borderId="9" xfId="0" applyNumberFormat="1" applyFont="1" applyBorder="1"/>
    <xf numFmtId="0" fontId="1" fillId="0" borderId="0" xfId="0" applyFont="1"/>
    <xf numFmtId="0" fontId="3" fillId="0" borderId="2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5" fillId="0" borderId="27" xfId="0" applyFont="1" applyBorder="1"/>
    <xf numFmtId="0" fontId="3" fillId="0" borderId="28" xfId="0" applyFont="1" applyBorder="1"/>
    <xf numFmtId="0" fontId="2" fillId="2" borderId="25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2" fillId="0" borderId="27" xfId="0" applyFont="1" applyBorder="1"/>
    <xf numFmtId="0" fontId="2" fillId="2" borderId="29" xfId="0" applyFont="1" applyFill="1" applyBorder="1" applyAlignment="1">
      <alignment horizontal="center" vertical="center" wrapText="1"/>
    </xf>
    <xf numFmtId="1" fontId="5" fillId="0" borderId="26" xfId="0" applyNumberFormat="1" applyFont="1" applyBorder="1"/>
    <xf numFmtId="1" fontId="3" fillId="0" borderId="28" xfId="0" applyNumberFormat="1" applyFont="1" applyBorder="1"/>
    <xf numFmtId="1" fontId="6" fillId="0" borderId="28" xfId="0" applyNumberFormat="1" applyFont="1" applyBorder="1"/>
    <xf numFmtId="0" fontId="2" fillId="4" borderId="30" xfId="0" applyFont="1" applyFill="1" applyBorder="1"/>
    <xf numFmtId="0" fontId="2" fillId="0" borderId="31" xfId="0" applyFont="1" applyBorder="1"/>
    <xf numFmtId="0" fontId="1" fillId="0" borderId="4" xfId="0" applyFont="1" applyBorder="1"/>
    <xf numFmtId="0" fontId="7" fillId="0" borderId="17" xfId="0" applyFont="1" applyBorder="1"/>
    <xf numFmtId="0" fontId="7" fillId="0" borderId="4" xfId="0" applyFont="1" applyBorder="1"/>
    <xf numFmtId="0" fontId="1" fillId="0" borderId="17" xfId="0" applyFont="1" applyBorder="1"/>
    <xf numFmtId="1" fontId="7" fillId="0" borderId="4" xfId="0" applyNumberFormat="1" applyFont="1" applyBorder="1"/>
    <xf numFmtId="164" fontId="8" fillId="0" borderId="10" xfId="0" applyNumberFormat="1" applyFont="1" applyBorder="1"/>
    <xf numFmtId="0" fontId="9" fillId="0" borderId="0" xfId="0" applyFont="1"/>
    <xf numFmtId="165" fontId="9" fillId="0" borderId="0" xfId="0" applyNumberFormat="1" applyFont="1"/>
    <xf numFmtId="0" fontId="9" fillId="4" borderId="0" xfId="0" applyFont="1" applyFill="1"/>
    <xf numFmtId="0" fontId="9" fillId="5" borderId="0" xfId="0" applyFont="1" applyFill="1"/>
    <xf numFmtId="0" fontId="9" fillId="6" borderId="0" xfId="0" applyFont="1" applyFill="1"/>
    <xf numFmtId="0" fontId="10" fillId="7" borderId="32" xfId="0" applyFont="1" applyFill="1" applyBorder="1" applyAlignment="1">
      <alignment vertical="center" wrapText="1"/>
    </xf>
    <xf numFmtId="0" fontId="10" fillId="7" borderId="28" xfId="0" applyFont="1" applyFill="1" applyBorder="1" applyAlignment="1">
      <alignment vertical="center" wrapText="1"/>
    </xf>
    <xf numFmtId="0" fontId="10" fillId="7" borderId="33" xfId="0" applyFont="1" applyFill="1" applyBorder="1" applyAlignment="1">
      <alignment vertical="center" wrapText="1"/>
    </xf>
    <xf numFmtId="0" fontId="10" fillId="7" borderId="34" xfId="0" applyFont="1" applyFill="1" applyBorder="1" applyAlignment="1">
      <alignment vertical="center" wrapText="1"/>
    </xf>
    <xf numFmtId="6" fontId="10" fillId="7" borderId="34" xfId="0" applyNumberFormat="1" applyFont="1" applyFill="1" applyBorder="1" applyAlignment="1">
      <alignment horizontal="right" vertical="center" wrapText="1"/>
    </xf>
    <xf numFmtId="6" fontId="11" fillId="7" borderId="3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Community Projects 2017/18 £46,000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Sheet2!$A$3:$A$6</c:f>
              <c:strCache>
                <c:ptCount val="4"/>
                <c:pt idx="0">
                  <c:v>Tourism</c:v>
                </c:pt>
                <c:pt idx="1">
                  <c:v>Arts</c:v>
                </c:pt>
                <c:pt idx="2">
                  <c:v>Heritage</c:v>
                </c:pt>
                <c:pt idx="3">
                  <c:v>Surplus</c:v>
                </c:pt>
              </c:strCache>
            </c:strRef>
          </c:cat>
          <c:val>
            <c:numRef>
              <c:f>Sheet2!$B$3:$B$6</c:f>
              <c:numCache>
                <c:formatCode>"£"#,##0.00</c:formatCode>
                <c:ptCount val="4"/>
                <c:pt idx="0">
                  <c:v>-16700</c:v>
                </c:pt>
                <c:pt idx="1">
                  <c:v>-13800</c:v>
                </c:pt>
                <c:pt idx="2">
                  <c:v>-11300</c:v>
                </c:pt>
                <c:pt idx="3">
                  <c:v>4200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11</xdr:row>
      <xdr:rowOff>61912</xdr:rowOff>
    </xdr:from>
    <xdr:to>
      <xdr:col>17</xdr:col>
      <xdr:colOff>466725</xdr:colOff>
      <xdr:row>25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FF00"/>
      </a:accent1>
      <a:accent2>
        <a:srgbClr val="FF0000"/>
      </a:accent2>
      <a:accent3>
        <a:srgbClr val="00B0F0"/>
      </a:accent3>
      <a:accent4>
        <a:srgbClr val="BFBFBF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topLeftCell="A88" workbookViewId="0">
      <selection activeCell="L105" sqref="L105"/>
    </sheetView>
  </sheetViews>
  <sheetFormatPr defaultRowHeight="15" x14ac:dyDescent="0.25"/>
  <cols>
    <col min="1" max="1" width="36.7109375" style="1" customWidth="1"/>
    <col min="2" max="3" width="14.140625" style="1" customWidth="1"/>
    <col min="4" max="5" width="14.140625" style="1" hidden="1" customWidth="1"/>
    <col min="6" max="6" width="14.140625" style="48" customWidth="1"/>
    <col min="7" max="7" width="14.140625" style="1" hidden="1" customWidth="1"/>
    <col min="8" max="16384" width="9.140625" style="1"/>
  </cols>
  <sheetData>
    <row r="1" spans="1:7" ht="15.75" thickBot="1" x14ac:dyDescent="0.25">
      <c r="A1" s="61" t="s">
        <v>96</v>
      </c>
      <c r="B1" s="62"/>
      <c r="C1" s="62"/>
      <c r="D1" s="13" t="s">
        <v>93</v>
      </c>
      <c r="E1" s="14" t="s">
        <v>94</v>
      </c>
      <c r="F1" s="10"/>
      <c r="G1" s="49" t="s">
        <v>95</v>
      </c>
    </row>
    <row r="2" spans="1:7" s="15" customFormat="1" ht="38.25" x14ac:dyDescent="0.25">
      <c r="A2" s="7" t="s">
        <v>10</v>
      </c>
      <c r="B2" s="5" t="s">
        <v>74</v>
      </c>
      <c r="C2" s="6" t="s">
        <v>98</v>
      </c>
      <c r="D2" s="7" t="s">
        <v>90</v>
      </c>
      <c r="E2" s="5" t="s">
        <v>91</v>
      </c>
      <c r="F2" s="8" t="s">
        <v>97</v>
      </c>
      <c r="G2" s="50" t="s">
        <v>92</v>
      </c>
    </row>
    <row r="3" spans="1:7" x14ac:dyDescent="0.25">
      <c r="A3" s="16" t="s">
        <v>0</v>
      </c>
      <c r="B3" s="17">
        <v>14618</v>
      </c>
      <c r="C3" s="18">
        <v>25092</v>
      </c>
      <c r="D3" s="16">
        <v>25976</v>
      </c>
      <c r="E3" s="17">
        <v>25976</v>
      </c>
      <c r="F3" s="63">
        <v>25976</v>
      </c>
      <c r="G3" s="51">
        <v>25976</v>
      </c>
    </row>
    <row r="4" spans="1:7" x14ac:dyDescent="0.25">
      <c r="A4" s="16" t="s">
        <v>1</v>
      </c>
      <c r="B4" s="17">
        <v>1397</v>
      </c>
      <c r="C4" s="18">
        <v>1500</v>
      </c>
      <c r="D4" s="16">
        <v>1500</v>
      </c>
      <c r="E4" s="17">
        <v>1500</v>
      </c>
      <c r="F4" s="63">
        <v>1500</v>
      </c>
      <c r="G4" s="51">
        <v>1500</v>
      </c>
    </row>
    <row r="5" spans="1:7" x14ac:dyDescent="0.25">
      <c r="A5" s="16" t="s">
        <v>2</v>
      </c>
      <c r="B5" s="17">
        <v>0</v>
      </c>
      <c r="C5" s="18">
        <v>200</v>
      </c>
      <c r="D5" s="16">
        <v>180</v>
      </c>
      <c r="E5" s="17">
        <v>180</v>
      </c>
      <c r="F5" s="63">
        <v>180</v>
      </c>
      <c r="G5" s="51">
        <v>180</v>
      </c>
    </row>
    <row r="6" spans="1:7" x14ac:dyDescent="0.25">
      <c r="A6" s="16" t="s">
        <v>3</v>
      </c>
      <c r="B6" s="17">
        <v>261</v>
      </c>
      <c r="C6" s="18">
        <v>400</v>
      </c>
      <c r="D6" s="16">
        <v>500</v>
      </c>
      <c r="E6" s="17">
        <v>500</v>
      </c>
      <c r="F6" s="63">
        <v>500</v>
      </c>
      <c r="G6" s="51">
        <v>500</v>
      </c>
    </row>
    <row r="7" spans="1:7" x14ac:dyDescent="0.25">
      <c r="A7" s="16" t="s">
        <v>4</v>
      </c>
      <c r="B7" s="17">
        <v>2333</v>
      </c>
      <c r="C7" s="18">
        <v>2575</v>
      </c>
      <c r="D7" s="16">
        <v>2750</v>
      </c>
      <c r="E7" s="17">
        <v>2750</v>
      </c>
      <c r="F7" s="63">
        <v>2750</v>
      </c>
      <c r="G7" s="51">
        <v>2750</v>
      </c>
    </row>
    <row r="8" spans="1:7" x14ac:dyDescent="0.25">
      <c r="A8" s="16" t="s">
        <v>5</v>
      </c>
      <c r="B8" s="17">
        <v>2144</v>
      </c>
      <c r="C8" s="18">
        <v>2000</v>
      </c>
      <c r="D8" s="16">
        <v>2000</v>
      </c>
      <c r="E8" s="17">
        <v>2000</v>
      </c>
      <c r="F8" s="63">
        <v>2000</v>
      </c>
      <c r="G8" s="51">
        <v>2000</v>
      </c>
    </row>
    <row r="9" spans="1:7" x14ac:dyDescent="0.25">
      <c r="A9" s="16" t="s">
        <v>6</v>
      </c>
      <c r="B9" s="17">
        <v>2076</v>
      </c>
      <c r="C9" s="18">
        <v>2000</v>
      </c>
      <c r="D9" s="16">
        <v>2000</v>
      </c>
      <c r="E9" s="17">
        <v>2000</v>
      </c>
      <c r="F9" s="63">
        <v>2000</v>
      </c>
      <c r="G9" s="51">
        <v>2000</v>
      </c>
    </row>
    <row r="10" spans="1:7" x14ac:dyDescent="0.25">
      <c r="A10" s="16" t="s">
        <v>7</v>
      </c>
      <c r="B10" s="17">
        <v>8208</v>
      </c>
      <c r="C10" s="18">
        <v>8200</v>
      </c>
      <c r="D10" s="16">
        <v>6500</v>
      </c>
      <c r="E10" s="17">
        <v>6500</v>
      </c>
      <c r="F10" s="63">
        <v>6500</v>
      </c>
      <c r="G10" s="51">
        <v>6500</v>
      </c>
    </row>
    <row r="11" spans="1:7" x14ac:dyDescent="0.25">
      <c r="A11" s="16" t="s">
        <v>8</v>
      </c>
      <c r="B11" s="17">
        <v>3545</v>
      </c>
      <c r="C11" s="18">
        <v>1000</v>
      </c>
      <c r="D11" s="16">
        <v>1200</v>
      </c>
      <c r="E11" s="17">
        <v>1200</v>
      </c>
      <c r="F11" s="63">
        <v>1200</v>
      </c>
      <c r="G11" s="51">
        <v>1200</v>
      </c>
    </row>
    <row r="12" spans="1:7" x14ac:dyDescent="0.25">
      <c r="A12" s="16" t="s">
        <v>9</v>
      </c>
      <c r="B12" s="17">
        <v>6882</v>
      </c>
      <c r="C12" s="18">
        <v>1000</v>
      </c>
      <c r="D12" s="16">
        <v>1500</v>
      </c>
      <c r="E12" s="17">
        <v>1500</v>
      </c>
      <c r="F12" s="63">
        <v>1500</v>
      </c>
      <c r="G12" s="51">
        <v>1500</v>
      </c>
    </row>
    <row r="13" spans="1:7" s="22" customFormat="1" ht="15.75" thickBot="1" x14ac:dyDescent="0.3">
      <c r="A13" s="19" t="s">
        <v>76</v>
      </c>
      <c r="B13" s="20">
        <v>-4725</v>
      </c>
      <c r="C13" s="21">
        <v>-1000</v>
      </c>
      <c r="D13" s="19">
        <v>0</v>
      </c>
      <c r="E13" s="20">
        <v>0</v>
      </c>
      <c r="F13" s="64">
        <v>0</v>
      </c>
      <c r="G13" s="52">
        <v>0</v>
      </c>
    </row>
    <row r="14" spans="1:7" ht="15.75" thickBot="1" x14ac:dyDescent="0.3">
      <c r="A14" s="23" t="s">
        <v>69</v>
      </c>
      <c r="B14" s="24">
        <f t="shared" ref="B14:G14" si="0">SUM(B3:B13)</f>
        <v>36739</v>
      </c>
      <c r="C14" s="25">
        <f t="shared" si="0"/>
        <v>42967</v>
      </c>
      <c r="D14" s="23">
        <f t="shared" si="0"/>
        <v>44106</v>
      </c>
      <c r="E14" s="24">
        <f t="shared" si="0"/>
        <v>44106</v>
      </c>
      <c r="F14" s="4">
        <f t="shared" si="0"/>
        <v>44106</v>
      </c>
      <c r="G14" s="53">
        <f t="shared" si="0"/>
        <v>44106</v>
      </c>
    </row>
    <row r="15" spans="1:7" s="15" customFormat="1" ht="28.5" customHeight="1" x14ac:dyDescent="0.25">
      <c r="A15" s="7" t="s">
        <v>11</v>
      </c>
      <c r="B15" s="5"/>
      <c r="C15" s="26"/>
      <c r="D15" s="27"/>
      <c r="E15" s="28"/>
      <c r="F15" s="8"/>
      <c r="G15" s="54"/>
    </row>
    <row r="16" spans="1:7" x14ac:dyDescent="0.25">
      <c r="A16" s="16" t="s">
        <v>0</v>
      </c>
      <c r="B16" s="17">
        <v>69331</v>
      </c>
      <c r="C16" s="18">
        <v>82347</v>
      </c>
      <c r="D16" s="16">
        <v>85249</v>
      </c>
      <c r="E16" s="17">
        <v>85249</v>
      </c>
      <c r="F16" s="63">
        <v>85249</v>
      </c>
      <c r="G16" s="51">
        <v>85249</v>
      </c>
    </row>
    <row r="17" spans="1:7" x14ac:dyDescent="0.25">
      <c r="A17" s="16" t="s">
        <v>79</v>
      </c>
      <c r="B17" s="17">
        <v>3191</v>
      </c>
      <c r="C17" s="18">
        <v>0</v>
      </c>
      <c r="D17" s="16">
        <v>3250</v>
      </c>
      <c r="E17" s="17">
        <v>3250</v>
      </c>
      <c r="F17" s="63">
        <v>3250</v>
      </c>
      <c r="G17" s="51">
        <v>3250</v>
      </c>
    </row>
    <row r="18" spans="1:7" x14ac:dyDescent="0.25">
      <c r="A18" s="16" t="s">
        <v>77</v>
      </c>
      <c r="B18" s="29">
        <v>4339</v>
      </c>
      <c r="C18" s="18">
        <v>6000</v>
      </c>
      <c r="D18" s="16">
        <v>3250</v>
      </c>
      <c r="E18" s="17">
        <v>3250</v>
      </c>
      <c r="F18" s="63">
        <v>3250</v>
      </c>
      <c r="G18" s="51">
        <v>3250</v>
      </c>
    </row>
    <row r="19" spans="1:7" s="22" customFormat="1" x14ac:dyDescent="0.25">
      <c r="A19" s="30" t="s">
        <v>78</v>
      </c>
      <c r="B19" s="31">
        <v>-892</v>
      </c>
      <c r="C19" s="33">
        <v>0</v>
      </c>
      <c r="D19" s="30">
        <v>0</v>
      </c>
      <c r="E19" s="32">
        <v>0</v>
      </c>
      <c r="F19" s="65">
        <v>0</v>
      </c>
      <c r="G19" s="55">
        <v>0</v>
      </c>
    </row>
    <row r="20" spans="1:7" x14ac:dyDescent="0.25">
      <c r="A20" s="16" t="s">
        <v>12</v>
      </c>
      <c r="B20" s="17">
        <v>404</v>
      </c>
      <c r="C20" s="18">
        <v>200</v>
      </c>
      <c r="D20" s="16">
        <v>400</v>
      </c>
      <c r="E20" s="17">
        <v>400</v>
      </c>
      <c r="F20" s="63">
        <v>400</v>
      </c>
      <c r="G20" s="51">
        <v>400</v>
      </c>
    </row>
    <row r="21" spans="1:7" x14ac:dyDescent="0.25">
      <c r="A21" s="16" t="s">
        <v>70</v>
      </c>
      <c r="B21" s="17">
        <v>1160</v>
      </c>
      <c r="C21" s="18">
        <v>1000</v>
      </c>
      <c r="D21" s="16">
        <v>1000</v>
      </c>
      <c r="E21" s="17">
        <v>1000</v>
      </c>
      <c r="F21" s="63">
        <v>1000</v>
      </c>
      <c r="G21" s="51">
        <v>1000</v>
      </c>
    </row>
    <row r="22" spans="1:7" x14ac:dyDescent="0.25">
      <c r="A22" s="16" t="s">
        <v>13</v>
      </c>
      <c r="B22" s="17">
        <v>1690</v>
      </c>
      <c r="C22" s="18">
        <v>5542</v>
      </c>
      <c r="D22" s="16">
        <v>5542</v>
      </c>
      <c r="E22" s="17">
        <v>5542</v>
      </c>
      <c r="F22" s="63">
        <v>5542</v>
      </c>
      <c r="G22" s="51">
        <v>5542</v>
      </c>
    </row>
    <row r="23" spans="1:7" x14ac:dyDescent="0.25">
      <c r="A23" s="16" t="s">
        <v>71</v>
      </c>
      <c r="B23" s="17">
        <v>1417</v>
      </c>
      <c r="C23" s="18">
        <v>2000</v>
      </c>
      <c r="D23" s="16">
        <v>2000</v>
      </c>
      <c r="E23" s="17">
        <v>2000</v>
      </c>
      <c r="F23" s="63">
        <v>2000</v>
      </c>
      <c r="G23" s="51">
        <v>2000</v>
      </c>
    </row>
    <row r="24" spans="1:7" x14ac:dyDescent="0.25">
      <c r="A24" s="16" t="s">
        <v>14</v>
      </c>
      <c r="B24" s="17">
        <v>4079</v>
      </c>
      <c r="C24" s="18">
        <v>4200</v>
      </c>
      <c r="D24" s="16">
        <v>5400</v>
      </c>
      <c r="E24" s="17">
        <v>5400</v>
      </c>
      <c r="F24" s="63">
        <v>5400</v>
      </c>
      <c r="G24" s="51">
        <v>5400</v>
      </c>
    </row>
    <row r="25" spans="1:7" x14ac:dyDescent="0.25">
      <c r="A25" s="16" t="s">
        <v>15</v>
      </c>
      <c r="B25" s="17">
        <v>1505</v>
      </c>
      <c r="C25" s="18">
        <v>4536</v>
      </c>
      <c r="D25" s="16">
        <v>6000</v>
      </c>
      <c r="E25" s="17">
        <v>6000</v>
      </c>
      <c r="F25" s="63">
        <v>6000</v>
      </c>
      <c r="G25" s="51">
        <v>6000</v>
      </c>
    </row>
    <row r="26" spans="1:7" x14ac:dyDescent="0.25">
      <c r="A26" s="16" t="s">
        <v>16</v>
      </c>
      <c r="B26" s="17">
        <v>1867</v>
      </c>
      <c r="C26" s="18">
        <v>1900</v>
      </c>
      <c r="D26" s="16">
        <v>1950</v>
      </c>
      <c r="E26" s="17">
        <v>1950</v>
      </c>
      <c r="F26" s="63">
        <v>1950</v>
      </c>
      <c r="G26" s="51">
        <v>1950</v>
      </c>
    </row>
    <row r="27" spans="1:7" x14ac:dyDescent="0.25">
      <c r="A27" s="16" t="s">
        <v>17</v>
      </c>
      <c r="B27" s="17">
        <v>500</v>
      </c>
      <c r="C27" s="18">
        <v>2000</v>
      </c>
      <c r="D27" s="16">
        <v>6000</v>
      </c>
      <c r="E27" s="17">
        <v>6000</v>
      </c>
      <c r="F27" s="63">
        <v>6000</v>
      </c>
      <c r="G27" s="51">
        <v>6000</v>
      </c>
    </row>
    <row r="28" spans="1:7" ht="15.75" thickBot="1" x14ac:dyDescent="0.3">
      <c r="A28" s="34" t="s">
        <v>18</v>
      </c>
      <c r="B28" s="35">
        <v>559</v>
      </c>
      <c r="C28" s="36">
        <v>1000</v>
      </c>
      <c r="D28" s="34">
        <v>1000</v>
      </c>
      <c r="E28" s="35">
        <v>1000</v>
      </c>
      <c r="F28" s="66">
        <v>1000</v>
      </c>
      <c r="G28" s="56">
        <v>1000</v>
      </c>
    </row>
    <row r="29" spans="1:7" ht="15.75" thickBot="1" x14ac:dyDescent="0.3">
      <c r="A29" s="23" t="s">
        <v>69</v>
      </c>
      <c r="B29" s="24">
        <f t="shared" ref="B29:G29" si="1">SUM(B16:B28)</f>
        <v>89150</v>
      </c>
      <c r="C29" s="25">
        <f t="shared" si="1"/>
        <v>110725</v>
      </c>
      <c r="D29" s="23">
        <f t="shared" si="1"/>
        <v>121041</v>
      </c>
      <c r="E29" s="24">
        <f t="shared" si="1"/>
        <v>121041</v>
      </c>
      <c r="F29" s="4">
        <f t="shared" si="1"/>
        <v>121041</v>
      </c>
      <c r="G29" s="53">
        <f t="shared" si="1"/>
        <v>121041</v>
      </c>
    </row>
    <row r="30" spans="1:7" s="15" customFormat="1" ht="28.5" customHeight="1" x14ac:dyDescent="0.25">
      <c r="A30" s="7" t="s">
        <v>19</v>
      </c>
      <c r="B30" s="5"/>
      <c r="C30" s="26"/>
      <c r="D30" s="27"/>
      <c r="E30" s="28"/>
      <c r="F30" s="8"/>
      <c r="G30" s="54"/>
    </row>
    <row r="31" spans="1:7" x14ac:dyDescent="0.25">
      <c r="A31" s="16" t="s">
        <v>20</v>
      </c>
      <c r="B31" s="17">
        <v>0</v>
      </c>
      <c r="C31" s="18">
        <v>0</v>
      </c>
      <c r="D31" s="16">
        <v>1000</v>
      </c>
      <c r="E31" s="17">
        <v>1000</v>
      </c>
      <c r="F31" s="63">
        <v>1000</v>
      </c>
      <c r="G31" s="51">
        <v>1000</v>
      </c>
    </row>
    <row r="32" spans="1:7" x14ac:dyDescent="0.25">
      <c r="A32" s="16" t="s">
        <v>0</v>
      </c>
      <c r="B32" s="17">
        <v>47751</v>
      </c>
      <c r="C32" s="18">
        <v>45235</v>
      </c>
      <c r="D32" s="16">
        <v>13000</v>
      </c>
      <c r="E32" s="17">
        <v>13000</v>
      </c>
      <c r="F32" s="63">
        <v>13000</v>
      </c>
      <c r="G32" s="51">
        <v>13000</v>
      </c>
    </row>
    <row r="33" spans="1:7" x14ac:dyDescent="0.25">
      <c r="A33" s="16" t="s">
        <v>21</v>
      </c>
      <c r="B33" s="17">
        <v>0</v>
      </c>
      <c r="C33" s="18">
        <v>0</v>
      </c>
      <c r="D33" s="16">
        <v>11700</v>
      </c>
      <c r="E33" s="17">
        <v>11700</v>
      </c>
      <c r="F33" s="63">
        <v>11700</v>
      </c>
      <c r="G33" s="51">
        <v>11700</v>
      </c>
    </row>
    <row r="34" spans="1:7" x14ac:dyDescent="0.25">
      <c r="A34" s="16" t="s">
        <v>22</v>
      </c>
      <c r="B34" s="17">
        <v>11575</v>
      </c>
      <c r="C34" s="18">
        <v>10815</v>
      </c>
      <c r="D34" s="16">
        <v>20000</v>
      </c>
      <c r="E34" s="17">
        <v>20000</v>
      </c>
      <c r="F34" s="63">
        <v>20000</v>
      </c>
      <c r="G34" s="51">
        <v>20000</v>
      </c>
    </row>
    <row r="35" spans="1:7" x14ac:dyDescent="0.25">
      <c r="A35" s="30" t="s">
        <v>23</v>
      </c>
      <c r="B35" s="32">
        <v>-22873</v>
      </c>
      <c r="C35" s="33">
        <v>-29000</v>
      </c>
      <c r="D35" s="30">
        <v>-25000</v>
      </c>
      <c r="E35" s="32">
        <v>-25000</v>
      </c>
      <c r="F35" s="65">
        <v>-25000</v>
      </c>
      <c r="G35" s="55">
        <v>-25000</v>
      </c>
    </row>
    <row r="36" spans="1:7" x14ac:dyDescent="0.25">
      <c r="A36" s="16" t="s">
        <v>84</v>
      </c>
      <c r="B36" s="17">
        <v>52580</v>
      </c>
      <c r="C36" s="18">
        <v>53720</v>
      </c>
      <c r="D36" s="16">
        <v>0</v>
      </c>
      <c r="E36" s="17">
        <v>0</v>
      </c>
      <c r="F36" s="63">
        <v>0</v>
      </c>
      <c r="G36" s="51">
        <v>0</v>
      </c>
    </row>
    <row r="37" spans="1:7" ht="15.75" thickBot="1" x14ac:dyDescent="0.3">
      <c r="A37" s="19" t="s">
        <v>85</v>
      </c>
      <c r="B37" s="20">
        <v>-45340</v>
      </c>
      <c r="C37" s="21">
        <v>-55307</v>
      </c>
      <c r="D37" s="19">
        <v>0</v>
      </c>
      <c r="E37" s="20">
        <v>0</v>
      </c>
      <c r="F37" s="64">
        <v>0</v>
      </c>
      <c r="G37" s="52">
        <v>0</v>
      </c>
    </row>
    <row r="38" spans="1:7" ht="15.75" thickBot="1" x14ac:dyDescent="0.3">
      <c r="A38" s="23" t="s">
        <v>69</v>
      </c>
      <c r="B38" s="24">
        <f t="shared" ref="B38:G38" si="2">SUM(B31:B37)</f>
        <v>43693</v>
      </c>
      <c r="C38" s="25">
        <f t="shared" si="2"/>
        <v>25463</v>
      </c>
      <c r="D38" s="23">
        <f t="shared" si="2"/>
        <v>20700</v>
      </c>
      <c r="E38" s="24">
        <f t="shared" si="2"/>
        <v>20700</v>
      </c>
      <c r="F38" s="4">
        <f t="shared" si="2"/>
        <v>20700</v>
      </c>
      <c r="G38" s="53">
        <f t="shared" si="2"/>
        <v>20700</v>
      </c>
    </row>
    <row r="39" spans="1:7" s="15" customFormat="1" ht="28.5" customHeight="1" x14ac:dyDescent="0.25">
      <c r="A39" s="7" t="s">
        <v>24</v>
      </c>
      <c r="B39" s="5"/>
      <c r="C39" s="26"/>
      <c r="D39" s="27"/>
      <c r="E39" s="28"/>
      <c r="F39" s="8"/>
      <c r="G39" s="54"/>
    </row>
    <row r="40" spans="1:7" x14ac:dyDescent="0.25">
      <c r="A40" s="16" t="s">
        <v>25</v>
      </c>
      <c r="B40" s="17">
        <v>1368</v>
      </c>
      <c r="C40" s="18">
        <v>2496</v>
      </c>
      <c r="D40" s="16">
        <v>2000</v>
      </c>
      <c r="E40" s="17">
        <v>2000</v>
      </c>
      <c r="F40" s="63">
        <v>2000</v>
      </c>
      <c r="G40" s="51">
        <v>2000</v>
      </c>
    </row>
    <row r="41" spans="1:7" x14ac:dyDescent="0.25">
      <c r="A41" s="16" t="s">
        <v>35</v>
      </c>
      <c r="B41" s="17">
        <v>6743</v>
      </c>
      <c r="C41" s="18">
        <v>21550</v>
      </c>
      <c r="D41" s="16">
        <v>11000</v>
      </c>
      <c r="E41" s="17">
        <v>11000</v>
      </c>
      <c r="F41" s="63">
        <v>11000</v>
      </c>
      <c r="G41" s="51">
        <v>11000</v>
      </c>
    </row>
    <row r="42" spans="1:7" x14ac:dyDescent="0.25">
      <c r="A42" s="16" t="s">
        <v>26</v>
      </c>
      <c r="B42" s="17">
        <v>5280</v>
      </c>
      <c r="C42" s="18">
        <v>5325</v>
      </c>
      <c r="D42" s="16">
        <v>5485</v>
      </c>
      <c r="E42" s="17">
        <v>5485</v>
      </c>
      <c r="F42" s="63">
        <v>5485</v>
      </c>
      <c r="G42" s="51">
        <v>5485</v>
      </c>
    </row>
    <row r="43" spans="1:7" x14ac:dyDescent="0.25">
      <c r="A43" s="16" t="s">
        <v>27</v>
      </c>
      <c r="B43" s="17">
        <v>111</v>
      </c>
      <c r="C43" s="18">
        <v>200</v>
      </c>
      <c r="D43" s="16">
        <v>200</v>
      </c>
      <c r="E43" s="17">
        <v>200</v>
      </c>
      <c r="F43" s="63">
        <v>200</v>
      </c>
      <c r="G43" s="51">
        <v>200</v>
      </c>
    </row>
    <row r="44" spans="1:7" x14ac:dyDescent="0.25">
      <c r="A44" s="16" t="s">
        <v>4</v>
      </c>
      <c r="B44" s="17">
        <v>1444</v>
      </c>
      <c r="C44" s="18">
        <v>2678</v>
      </c>
      <c r="D44" s="16">
        <v>3000</v>
      </c>
      <c r="E44" s="17">
        <v>3000</v>
      </c>
      <c r="F44" s="63">
        <v>3000</v>
      </c>
      <c r="G44" s="51">
        <v>3000</v>
      </c>
    </row>
    <row r="45" spans="1:7" x14ac:dyDescent="0.25">
      <c r="A45" s="16" t="s">
        <v>72</v>
      </c>
      <c r="B45" s="17">
        <v>5021</v>
      </c>
      <c r="C45" s="18">
        <v>5200</v>
      </c>
      <c r="D45" s="16">
        <v>5365</v>
      </c>
      <c r="E45" s="17">
        <v>5365</v>
      </c>
      <c r="F45" s="63">
        <v>5365</v>
      </c>
      <c r="G45" s="51">
        <v>5365</v>
      </c>
    </row>
    <row r="46" spans="1:7" x14ac:dyDescent="0.25">
      <c r="A46" s="16" t="s">
        <v>28</v>
      </c>
      <c r="B46" s="17">
        <v>682</v>
      </c>
      <c r="C46" s="18">
        <v>12416</v>
      </c>
      <c r="D46" s="16">
        <v>1000</v>
      </c>
      <c r="E46" s="17">
        <v>1000</v>
      </c>
      <c r="F46" s="63">
        <v>1000</v>
      </c>
      <c r="G46" s="51">
        <v>1000</v>
      </c>
    </row>
    <row r="47" spans="1:7" x14ac:dyDescent="0.25">
      <c r="A47" s="30" t="s">
        <v>29</v>
      </c>
      <c r="B47" s="32">
        <v>-3709</v>
      </c>
      <c r="C47" s="33">
        <v>-4000</v>
      </c>
      <c r="D47" s="30">
        <v>-4000</v>
      </c>
      <c r="E47" s="32">
        <v>-4000</v>
      </c>
      <c r="F47" s="65">
        <v>-4000</v>
      </c>
      <c r="G47" s="55">
        <v>-4000</v>
      </c>
    </row>
    <row r="48" spans="1:7" x14ac:dyDescent="0.25">
      <c r="A48" s="30" t="s">
        <v>80</v>
      </c>
      <c r="B48" s="32">
        <v>-20</v>
      </c>
      <c r="C48" s="33">
        <v>0</v>
      </c>
      <c r="D48" s="30">
        <v>0</v>
      </c>
      <c r="E48" s="32">
        <v>0</v>
      </c>
      <c r="F48" s="65">
        <v>0</v>
      </c>
      <c r="G48" s="55">
        <v>0</v>
      </c>
    </row>
    <row r="49" spans="1:7" ht="15.75" thickBot="1" x14ac:dyDescent="0.3">
      <c r="A49" s="19" t="s">
        <v>30</v>
      </c>
      <c r="B49" s="20">
        <v>-567</v>
      </c>
      <c r="C49" s="21">
        <v>-2000</v>
      </c>
      <c r="D49" s="19">
        <v>-4000</v>
      </c>
      <c r="E49" s="20">
        <v>-4000</v>
      </c>
      <c r="F49" s="64">
        <v>-4000</v>
      </c>
      <c r="G49" s="52">
        <v>-4000</v>
      </c>
    </row>
    <row r="50" spans="1:7" ht="15.75" thickBot="1" x14ac:dyDescent="0.3">
      <c r="A50" s="23" t="s">
        <v>69</v>
      </c>
      <c r="B50" s="24">
        <f>SUM(B40:B49)</f>
        <v>16353</v>
      </c>
      <c r="C50" s="25">
        <f t="shared" ref="C50:G50" si="3">SUM(C40:C49)</f>
        <v>43865</v>
      </c>
      <c r="D50" s="23">
        <f t="shared" si="3"/>
        <v>20050</v>
      </c>
      <c r="E50" s="24">
        <f t="shared" si="3"/>
        <v>20050</v>
      </c>
      <c r="F50" s="4">
        <f t="shared" si="3"/>
        <v>20050</v>
      </c>
      <c r="G50" s="53">
        <f t="shared" si="3"/>
        <v>20050</v>
      </c>
    </row>
    <row r="51" spans="1:7" s="15" customFormat="1" ht="28.5" customHeight="1" x14ac:dyDescent="0.25">
      <c r="A51" s="7" t="s">
        <v>31</v>
      </c>
      <c r="B51" s="5"/>
      <c r="C51" s="26"/>
      <c r="D51" s="27"/>
      <c r="E51" s="28"/>
      <c r="F51" s="8"/>
      <c r="G51" s="54"/>
    </row>
    <row r="52" spans="1:7" x14ac:dyDescent="0.25">
      <c r="A52" s="16" t="s">
        <v>32</v>
      </c>
      <c r="B52" s="17">
        <v>14563</v>
      </c>
      <c r="C52" s="18">
        <v>16000</v>
      </c>
      <c r="D52" s="16">
        <v>16000</v>
      </c>
      <c r="E52" s="17">
        <v>16000</v>
      </c>
      <c r="F52" s="63">
        <v>16000</v>
      </c>
      <c r="G52" s="51">
        <v>16000</v>
      </c>
    </row>
    <row r="53" spans="1:7" x14ac:dyDescent="0.25">
      <c r="A53" s="16" t="s">
        <v>33</v>
      </c>
      <c r="B53" s="17">
        <v>2276</v>
      </c>
      <c r="C53" s="18">
        <v>4000</v>
      </c>
      <c r="D53" s="16">
        <v>2400</v>
      </c>
      <c r="E53" s="17">
        <v>2400</v>
      </c>
      <c r="F53" s="63">
        <v>2400</v>
      </c>
      <c r="G53" s="51">
        <v>2400</v>
      </c>
    </row>
    <row r="54" spans="1:7" x14ac:dyDescent="0.25">
      <c r="A54" s="16" t="s">
        <v>0</v>
      </c>
      <c r="B54" s="17">
        <v>13026</v>
      </c>
      <c r="C54" s="18">
        <v>12679</v>
      </c>
      <c r="D54" s="16">
        <v>13126</v>
      </c>
      <c r="E54" s="17">
        <v>13126</v>
      </c>
      <c r="F54" s="63">
        <v>13126</v>
      </c>
      <c r="G54" s="51">
        <v>13126</v>
      </c>
    </row>
    <row r="55" spans="1:7" x14ac:dyDescent="0.25">
      <c r="A55" s="16" t="s">
        <v>27</v>
      </c>
      <c r="B55" s="17">
        <v>2075</v>
      </c>
      <c r="C55" s="18">
        <v>2500</v>
      </c>
      <c r="D55" s="16">
        <v>2500</v>
      </c>
      <c r="E55" s="17">
        <v>2500</v>
      </c>
      <c r="F55" s="63">
        <v>2500</v>
      </c>
      <c r="G55" s="51">
        <v>2500</v>
      </c>
    </row>
    <row r="56" spans="1:7" x14ac:dyDescent="0.25">
      <c r="A56" s="16" t="s">
        <v>4</v>
      </c>
      <c r="B56" s="17">
        <v>3830</v>
      </c>
      <c r="C56" s="18">
        <v>3182</v>
      </c>
      <c r="D56" s="16">
        <v>4000</v>
      </c>
      <c r="E56" s="17">
        <v>4000</v>
      </c>
      <c r="F56" s="63">
        <v>4000</v>
      </c>
      <c r="G56" s="51">
        <v>4000</v>
      </c>
    </row>
    <row r="57" spans="1:7" x14ac:dyDescent="0.25">
      <c r="A57" s="16" t="s">
        <v>34</v>
      </c>
      <c r="B57" s="17">
        <v>1486</v>
      </c>
      <c r="C57" s="18">
        <v>2000</v>
      </c>
      <c r="D57" s="16">
        <v>2000</v>
      </c>
      <c r="E57" s="17">
        <v>2000</v>
      </c>
      <c r="F57" s="63">
        <v>2000</v>
      </c>
      <c r="G57" s="51">
        <v>2000</v>
      </c>
    </row>
    <row r="58" spans="1:7" x14ac:dyDescent="0.25">
      <c r="A58" s="16" t="s">
        <v>35</v>
      </c>
      <c r="B58" s="17">
        <v>43039</v>
      </c>
      <c r="C58" s="18">
        <v>10000</v>
      </c>
      <c r="D58" s="16">
        <v>10000</v>
      </c>
      <c r="E58" s="17">
        <v>10000</v>
      </c>
      <c r="F58" s="63">
        <v>10000</v>
      </c>
      <c r="G58" s="51">
        <v>10000</v>
      </c>
    </row>
    <row r="59" spans="1:7" x14ac:dyDescent="0.25">
      <c r="A59" s="16" t="s">
        <v>36</v>
      </c>
      <c r="B59" s="17">
        <v>1717</v>
      </c>
      <c r="C59" s="18">
        <v>2500</v>
      </c>
      <c r="D59" s="16">
        <v>2500</v>
      </c>
      <c r="E59" s="17">
        <v>2500</v>
      </c>
      <c r="F59" s="63">
        <v>2500</v>
      </c>
      <c r="G59" s="51">
        <v>2500</v>
      </c>
    </row>
    <row r="60" spans="1:7" x14ac:dyDescent="0.25">
      <c r="A60" s="16" t="s">
        <v>82</v>
      </c>
      <c r="B60" s="17">
        <v>23</v>
      </c>
      <c r="C60" s="18">
        <v>0</v>
      </c>
      <c r="D60" s="16">
        <v>0</v>
      </c>
      <c r="E60" s="17">
        <v>0</v>
      </c>
      <c r="F60" s="63">
        <v>0</v>
      </c>
      <c r="G60" s="51">
        <v>0</v>
      </c>
    </row>
    <row r="61" spans="1:7" x14ac:dyDescent="0.25">
      <c r="A61" s="16" t="s">
        <v>28</v>
      </c>
      <c r="B61" s="17">
        <v>1372</v>
      </c>
      <c r="C61" s="18">
        <v>1000</v>
      </c>
      <c r="D61" s="16">
        <v>1000</v>
      </c>
      <c r="E61" s="17">
        <v>1500</v>
      </c>
      <c r="F61" s="63">
        <v>1500</v>
      </c>
      <c r="G61" s="51">
        <v>1000</v>
      </c>
    </row>
    <row r="62" spans="1:7" x14ac:dyDescent="0.25">
      <c r="A62" s="30" t="s">
        <v>81</v>
      </c>
      <c r="B62" s="17">
        <v>-23</v>
      </c>
      <c r="C62" s="18">
        <v>0</v>
      </c>
      <c r="D62" s="16">
        <v>0</v>
      </c>
      <c r="E62" s="17">
        <v>0</v>
      </c>
      <c r="F62" s="63">
        <v>0</v>
      </c>
      <c r="G62" s="51">
        <v>0</v>
      </c>
    </row>
    <row r="63" spans="1:7" ht="15.75" thickBot="1" x14ac:dyDescent="0.3">
      <c r="A63" s="19" t="s">
        <v>62</v>
      </c>
      <c r="B63" s="20">
        <v>-5691</v>
      </c>
      <c r="C63" s="21">
        <v>-6000</v>
      </c>
      <c r="D63" s="19">
        <v>-5800</v>
      </c>
      <c r="E63" s="20">
        <v>-5800</v>
      </c>
      <c r="F63" s="64">
        <v>-5800</v>
      </c>
      <c r="G63" s="52">
        <v>-5800</v>
      </c>
    </row>
    <row r="64" spans="1:7" ht="15.75" thickBot="1" x14ac:dyDescent="0.3">
      <c r="A64" s="23" t="s">
        <v>69</v>
      </c>
      <c r="B64" s="24">
        <f>SUM(B52:B63)</f>
        <v>77693</v>
      </c>
      <c r="C64" s="25">
        <f t="shared" ref="C64:G64" si="4">SUM(C52:C63)</f>
        <v>47861</v>
      </c>
      <c r="D64" s="23">
        <f t="shared" si="4"/>
        <v>47726</v>
      </c>
      <c r="E64" s="24">
        <f t="shared" si="4"/>
        <v>48226</v>
      </c>
      <c r="F64" s="4">
        <f t="shared" si="4"/>
        <v>48226</v>
      </c>
      <c r="G64" s="53">
        <f t="shared" si="4"/>
        <v>47726</v>
      </c>
    </row>
    <row r="65" spans="1:7" s="37" customFormat="1" ht="28.5" customHeight="1" x14ac:dyDescent="0.25">
      <c r="A65" s="7" t="s">
        <v>63</v>
      </c>
      <c r="B65" s="5"/>
      <c r="C65" s="6"/>
      <c r="D65" s="7"/>
      <c r="E65" s="5"/>
      <c r="F65" s="8"/>
      <c r="G65" s="50"/>
    </row>
    <row r="66" spans="1:7" x14ac:dyDescent="0.25">
      <c r="A66" s="16" t="s">
        <v>37</v>
      </c>
      <c r="B66" s="17">
        <v>290</v>
      </c>
      <c r="C66" s="18">
        <v>10000</v>
      </c>
      <c r="D66" s="16">
        <v>6000</v>
      </c>
      <c r="E66" s="17">
        <v>6000</v>
      </c>
      <c r="F66" s="63">
        <v>6000</v>
      </c>
      <c r="G66" s="51">
        <v>6000</v>
      </c>
    </row>
    <row r="67" spans="1:7" x14ac:dyDescent="0.25">
      <c r="A67" s="16" t="s">
        <v>38</v>
      </c>
      <c r="B67" s="17">
        <v>1200</v>
      </c>
      <c r="C67" s="18">
        <v>850</v>
      </c>
      <c r="D67" s="16">
        <v>850</v>
      </c>
      <c r="E67" s="17">
        <v>850</v>
      </c>
      <c r="F67" s="63">
        <v>850</v>
      </c>
      <c r="G67" s="51">
        <v>850</v>
      </c>
    </row>
    <row r="68" spans="1:7" x14ac:dyDescent="0.25">
      <c r="A68" s="16" t="s">
        <v>39</v>
      </c>
      <c r="B68" s="17">
        <v>167</v>
      </c>
      <c r="C68" s="18">
        <v>361</v>
      </c>
      <c r="D68" s="16">
        <v>180</v>
      </c>
      <c r="E68" s="17">
        <v>180</v>
      </c>
      <c r="F68" s="63">
        <v>180</v>
      </c>
      <c r="G68" s="51">
        <v>180</v>
      </c>
    </row>
    <row r="69" spans="1:7" x14ac:dyDescent="0.25">
      <c r="A69" s="16" t="s">
        <v>40</v>
      </c>
      <c r="B69" s="17">
        <v>324</v>
      </c>
      <c r="C69" s="18">
        <v>500</v>
      </c>
      <c r="D69" s="16">
        <v>500</v>
      </c>
      <c r="E69" s="17">
        <v>500</v>
      </c>
      <c r="F69" s="63">
        <v>500</v>
      </c>
      <c r="G69" s="51">
        <v>500</v>
      </c>
    </row>
    <row r="70" spans="1:7" x14ac:dyDescent="0.25">
      <c r="A70" s="16" t="s">
        <v>41</v>
      </c>
      <c r="B70" s="17">
        <v>355</v>
      </c>
      <c r="C70" s="18">
        <v>5000</v>
      </c>
      <c r="D70" s="16">
        <v>100</v>
      </c>
      <c r="E70" s="17">
        <v>100</v>
      </c>
      <c r="F70" s="63">
        <v>100</v>
      </c>
      <c r="G70" s="51">
        <v>100</v>
      </c>
    </row>
    <row r="71" spans="1:7" x14ac:dyDescent="0.25">
      <c r="A71" s="16" t="s">
        <v>64</v>
      </c>
      <c r="B71" s="17">
        <v>0</v>
      </c>
      <c r="C71" s="18">
        <v>200</v>
      </c>
      <c r="D71" s="16">
        <v>100</v>
      </c>
      <c r="E71" s="17">
        <v>100</v>
      </c>
      <c r="F71" s="63">
        <v>100</v>
      </c>
      <c r="G71" s="51">
        <v>100</v>
      </c>
    </row>
    <row r="72" spans="1:7" x14ac:dyDescent="0.25">
      <c r="A72" s="16" t="s">
        <v>66</v>
      </c>
      <c r="B72" s="17">
        <v>165</v>
      </c>
      <c r="C72" s="18">
        <v>300</v>
      </c>
      <c r="D72" s="16">
        <v>200</v>
      </c>
      <c r="E72" s="17">
        <v>200</v>
      </c>
      <c r="F72" s="63">
        <v>200</v>
      </c>
      <c r="G72" s="51">
        <v>200</v>
      </c>
    </row>
    <row r="73" spans="1:7" x14ac:dyDescent="0.25">
      <c r="A73" s="16" t="s">
        <v>42</v>
      </c>
      <c r="B73" s="17">
        <v>9148</v>
      </c>
      <c r="C73" s="18">
        <v>9148</v>
      </c>
      <c r="D73" s="16">
        <v>9148</v>
      </c>
      <c r="E73" s="17">
        <v>9148</v>
      </c>
      <c r="F73" s="63">
        <v>9148</v>
      </c>
      <c r="G73" s="51">
        <v>9148</v>
      </c>
    </row>
    <row r="74" spans="1:7" x14ac:dyDescent="0.25">
      <c r="A74" s="16" t="s">
        <v>43</v>
      </c>
      <c r="B74" s="17">
        <v>3726</v>
      </c>
      <c r="C74" s="18">
        <v>1000</v>
      </c>
      <c r="D74" s="16">
        <v>1000</v>
      </c>
      <c r="E74" s="17">
        <v>1000</v>
      </c>
      <c r="F74" s="63">
        <v>1000</v>
      </c>
      <c r="G74" s="51">
        <v>1000</v>
      </c>
    </row>
    <row r="75" spans="1:7" x14ac:dyDescent="0.25">
      <c r="A75" s="16" t="s">
        <v>65</v>
      </c>
      <c r="B75" s="17">
        <v>8800</v>
      </c>
      <c r="C75" s="18">
        <v>1000</v>
      </c>
      <c r="D75" s="16">
        <v>500</v>
      </c>
      <c r="E75" s="17">
        <v>500</v>
      </c>
      <c r="F75" s="63">
        <v>500</v>
      </c>
      <c r="G75" s="51">
        <v>500</v>
      </c>
    </row>
    <row r="76" spans="1:7" x14ac:dyDescent="0.25">
      <c r="A76" s="16" t="s">
        <v>44</v>
      </c>
      <c r="B76" s="17">
        <v>13239</v>
      </c>
      <c r="C76" s="18">
        <v>4000</v>
      </c>
      <c r="D76" s="16">
        <v>12000</v>
      </c>
      <c r="E76" s="17">
        <v>12000</v>
      </c>
      <c r="F76" s="63">
        <v>12000</v>
      </c>
      <c r="G76" s="51">
        <v>12000</v>
      </c>
    </row>
    <row r="77" spans="1:7" x14ac:dyDescent="0.25">
      <c r="A77" s="30" t="s">
        <v>45</v>
      </c>
      <c r="B77" s="32">
        <v>-1</v>
      </c>
      <c r="C77" s="33">
        <v>-1</v>
      </c>
      <c r="D77" s="30">
        <v>-1</v>
      </c>
      <c r="E77" s="32">
        <v>-1</v>
      </c>
      <c r="F77" s="65">
        <v>-1</v>
      </c>
      <c r="G77" s="55">
        <v>-1</v>
      </c>
    </row>
    <row r="78" spans="1:7" x14ac:dyDescent="0.25">
      <c r="A78" s="30" t="s">
        <v>73</v>
      </c>
      <c r="B78" s="32">
        <v>-9545</v>
      </c>
      <c r="C78" s="33">
        <v>-9540</v>
      </c>
      <c r="D78" s="30">
        <v>-9350</v>
      </c>
      <c r="E78" s="32">
        <v>-9350</v>
      </c>
      <c r="F78" s="65">
        <v>-9350</v>
      </c>
      <c r="G78" s="55">
        <v>-9350</v>
      </c>
    </row>
    <row r="79" spans="1:7" x14ac:dyDescent="0.25">
      <c r="A79" s="30" t="s">
        <v>46</v>
      </c>
      <c r="B79" s="32">
        <v>-234</v>
      </c>
      <c r="C79" s="33">
        <v>-468</v>
      </c>
      <c r="D79" s="30">
        <v>0</v>
      </c>
      <c r="E79" s="32">
        <v>0</v>
      </c>
      <c r="F79" s="65">
        <v>0</v>
      </c>
      <c r="G79" s="55">
        <v>0</v>
      </c>
    </row>
    <row r="80" spans="1:7" x14ac:dyDescent="0.25">
      <c r="A80" s="30" t="s">
        <v>47</v>
      </c>
      <c r="B80" s="32">
        <v>-1</v>
      </c>
      <c r="C80" s="33">
        <v>-1</v>
      </c>
      <c r="D80" s="30">
        <v>-1</v>
      </c>
      <c r="E80" s="32">
        <v>-1</v>
      </c>
      <c r="F80" s="65">
        <v>-1</v>
      </c>
      <c r="G80" s="55">
        <v>-1</v>
      </c>
    </row>
    <row r="81" spans="1:7" ht="15.75" thickBot="1" x14ac:dyDescent="0.3">
      <c r="A81" s="19" t="s">
        <v>48</v>
      </c>
      <c r="B81" s="20">
        <v>-6685</v>
      </c>
      <c r="C81" s="21">
        <v>-8200</v>
      </c>
      <c r="D81" s="19">
        <v>-8200</v>
      </c>
      <c r="E81" s="20">
        <v>-8200</v>
      </c>
      <c r="F81" s="64">
        <v>-8200</v>
      </c>
      <c r="G81" s="52">
        <v>-8200</v>
      </c>
    </row>
    <row r="82" spans="1:7" ht="15.75" thickBot="1" x14ac:dyDescent="0.3">
      <c r="A82" s="23" t="s">
        <v>69</v>
      </c>
      <c r="B82" s="24">
        <f>SUM(B66:B81)</f>
        <v>20948</v>
      </c>
      <c r="C82" s="25">
        <f t="shared" ref="C82:G82" si="5">SUM(C66:C81)</f>
        <v>14149</v>
      </c>
      <c r="D82" s="23">
        <f t="shared" si="5"/>
        <v>13026</v>
      </c>
      <c r="E82" s="24">
        <f t="shared" si="5"/>
        <v>13026</v>
      </c>
      <c r="F82" s="4">
        <f t="shared" si="5"/>
        <v>13026</v>
      </c>
      <c r="G82" s="53">
        <f t="shared" si="5"/>
        <v>13026</v>
      </c>
    </row>
    <row r="83" spans="1:7" s="15" customFormat="1" ht="28.5" customHeight="1" x14ac:dyDescent="0.25">
      <c r="A83" s="2" t="s">
        <v>49</v>
      </c>
      <c r="B83" s="3"/>
      <c r="C83" s="38"/>
      <c r="D83" s="39"/>
      <c r="E83" s="40"/>
      <c r="F83" s="12"/>
      <c r="G83" s="57"/>
    </row>
    <row r="84" spans="1:7" x14ac:dyDescent="0.25">
      <c r="A84" s="16" t="s">
        <v>0</v>
      </c>
      <c r="B84" s="17">
        <v>6062</v>
      </c>
      <c r="C84" s="18">
        <v>9248</v>
      </c>
      <c r="D84" s="16">
        <v>9574</v>
      </c>
      <c r="E84" s="17">
        <v>9574</v>
      </c>
      <c r="F84" s="63">
        <v>9574</v>
      </c>
      <c r="G84" s="51">
        <v>9574</v>
      </c>
    </row>
    <row r="85" spans="1:7" x14ac:dyDescent="0.25">
      <c r="A85" s="16" t="s">
        <v>26</v>
      </c>
      <c r="B85" s="17">
        <v>1534</v>
      </c>
      <c r="C85" s="18">
        <v>1128</v>
      </c>
      <c r="D85" s="16">
        <v>1500</v>
      </c>
      <c r="E85" s="17">
        <v>1500</v>
      </c>
      <c r="F85" s="63">
        <v>1500</v>
      </c>
      <c r="G85" s="51">
        <v>1500</v>
      </c>
    </row>
    <row r="86" spans="1:7" x14ac:dyDescent="0.25">
      <c r="A86" s="16" t="s">
        <v>27</v>
      </c>
      <c r="B86" s="17">
        <v>134</v>
      </c>
      <c r="C86" s="18">
        <v>90</v>
      </c>
      <c r="D86" s="16">
        <v>90</v>
      </c>
      <c r="E86" s="17">
        <v>90</v>
      </c>
      <c r="F86" s="63">
        <v>90</v>
      </c>
      <c r="G86" s="51">
        <v>90</v>
      </c>
    </row>
    <row r="87" spans="1:7" x14ac:dyDescent="0.25">
      <c r="A87" s="16" t="s">
        <v>50</v>
      </c>
      <c r="B87" s="17">
        <v>5661</v>
      </c>
      <c r="C87" s="18">
        <v>7220</v>
      </c>
      <c r="D87" s="16">
        <v>10000</v>
      </c>
      <c r="E87" s="17">
        <v>10000</v>
      </c>
      <c r="F87" s="63">
        <v>10000</v>
      </c>
      <c r="G87" s="51">
        <v>10000</v>
      </c>
    </row>
    <row r="88" spans="1:7" x14ac:dyDescent="0.25">
      <c r="A88" s="16" t="s">
        <v>51</v>
      </c>
      <c r="B88" s="17">
        <v>174</v>
      </c>
      <c r="C88" s="18">
        <v>1000</v>
      </c>
      <c r="D88" s="16">
        <v>10000</v>
      </c>
      <c r="E88" s="17">
        <v>10000</v>
      </c>
      <c r="F88" s="63">
        <v>10000</v>
      </c>
      <c r="G88" s="51">
        <v>10000</v>
      </c>
    </row>
    <row r="89" spans="1:7" x14ac:dyDescent="0.25">
      <c r="A89" s="16" t="s">
        <v>52</v>
      </c>
      <c r="B89" s="17">
        <v>95</v>
      </c>
      <c r="C89" s="18">
        <v>0</v>
      </c>
      <c r="D89" s="16">
        <v>5000</v>
      </c>
      <c r="E89" s="17">
        <v>5000</v>
      </c>
      <c r="F89" s="63">
        <v>5000</v>
      </c>
      <c r="G89" s="51">
        <v>5000</v>
      </c>
    </row>
    <row r="90" spans="1:7" x14ac:dyDescent="0.25">
      <c r="A90" s="16" t="s">
        <v>82</v>
      </c>
      <c r="B90" s="17">
        <v>100</v>
      </c>
      <c r="C90" s="18">
        <v>0</v>
      </c>
      <c r="D90" s="16">
        <v>0</v>
      </c>
      <c r="E90" s="17">
        <v>0</v>
      </c>
      <c r="F90" s="63">
        <v>0</v>
      </c>
      <c r="G90" s="51">
        <v>0</v>
      </c>
    </row>
    <row r="91" spans="1:7" x14ac:dyDescent="0.25">
      <c r="A91" s="30" t="s">
        <v>68</v>
      </c>
      <c r="B91" s="32">
        <v>-4637</v>
      </c>
      <c r="C91" s="33">
        <v>-3000</v>
      </c>
      <c r="D91" s="30">
        <v>-3000</v>
      </c>
      <c r="E91" s="32">
        <v>-3000</v>
      </c>
      <c r="F91" s="65">
        <v>-3000</v>
      </c>
      <c r="G91" s="55">
        <v>-3000</v>
      </c>
    </row>
    <row r="92" spans="1:7" x14ac:dyDescent="0.25">
      <c r="A92" s="30" t="s">
        <v>53</v>
      </c>
      <c r="B92" s="32">
        <v>-2895</v>
      </c>
      <c r="C92" s="33">
        <v>-2500</v>
      </c>
      <c r="D92" s="30">
        <v>-2500</v>
      </c>
      <c r="E92" s="32">
        <v>-2500</v>
      </c>
      <c r="F92" s="65">
        <v>-2500</v>
      </c>
      <c r="G92" s="55">
        <v>-2500</v>
      </c>
    </row>
    <row r="93" spans="1:7" x14ac:dyDescent="0.25">
      <c r="A93" s="30" t="s">
        <v>54</v>
      </c>
      <c r="B93" s="32">
        <v>-2868</v>
      </c>
      <c r="C93" s="33">
        <v>-2000</v>
      </c>
      <c r="D93" s="30">
        <v>-2000</v>
      </c>
      <c r="E93" s="32">
        <v>-2000</v>
      </c>
      <c r="F93" s="65">
        <v>-2000</v>
      </c>
      <c r="G93" s="55">
        <v>-2000</v>
      </c>
    </row>
    <row r="94" spans="1:7" ht="15.75" thickBot="1" x14ac:dyDescent="0.3">
      <c r="A94" s="19" t="s">
        <v>86</v>
      </c>
      <c r="B94" s="20">
        <v>-47</v>
      </c>
      <c r="C94" s="21">
        <v>0</v>
      </c>
      <c r="D94" s="19">
        <v>0</v>
      </c>
      <c r="E94" s="20">
        <v>0</v>
      </c>
      <c r="F94" s="64">
        <v>0</v>
      </c>
      <c r="G94" s="52">
        <v>0</v>
      </c>
    </row>
    <row r="95" spans="1:7" ht="15.75" thickBot="1" x14ac:dyDescent="0.3">
      <c r="A95" s="23" t="s">
        <v>69</v>
      </c>
      <c r="B95" s="24">
        <f>SUM(B84:B94)</f>
        <v>3313</v>
      </c>
      <c r="C95" s="25">
        <f t="shared" ref="C95:G95" si="6">SUM(C84:C94)</f>
        <v>11186</v>
      </c>
      <c r="D95" s="23">
        <f t="shared" si="6"/>
        <v>28664</v>
      </c>
      <c r="E95" s="24">
        <f t="shared" si="6"/>
        <v>28664</v>
      </c>
      <c r="F95" s="4">
        <f t="shared" si="6"/>
        <v>28664</v>
      </c>
      <c r="G95" s="53">
        <f t="shared" si="6"/>
        <v>28664</v>
      </c>
    </row>
    <row r="96" spans="1:7" s="37" customFormat="1" ht="28.5" customHeight="1" x14ac:dyDescent="0.25">
      <c r="A96" s="7" t="s">
        <v>67</v>
      </c>
      <c r="B96" s="5"/>
      <c r="C96" s="6"/>
      <c r="D96" s="7"/>
      <c r="E96" s="5"/>
      <c r="F96" s="8"/>
      <c r="G96" s="50"/>
    </row>
    <row r="97" spans="1:7" x14ac:dyDescent="0.25">
      <c r="A97" s="16" t="s">
        <v>55</v>
      </c>
      <c r="B97" s="17">
        <v>517</v>
      </c>
      <c r="C97" s="18">
        <v>1500</v>
      </c>
      <c r="D97" s="16">
        <v>1500</v>
      </c>
      <c r="E97" s="17">
        <v>1500</v>
      </c>
      <c r="F97" s="63">
        <v>1500</v>
      </c>
      <c r="G97" s="51">
        <v>1500</v>
      </c>
    </row>
    <row r="98" spans="1:7" x14ac:dyDescent="0.25">
      <c r="A98" s="16" t="s">
        <v>56</v>
      </c>
      <c r="B98" s="17">
        <v>977</v>
      </c>
      <c r="C98" s="18">
        <v>3000</v>
      </c>
      <c r="D98" s="16">
        <v>3000</v>
      </c>
      <c r="E98" s="17">
        <v>3000</v>
      </c>
      <c r="F98" s="63">
        <v>3000</v>
      </c>
      <c r="G98" s="51">
        <v>3000</v>
      </c>
    </row>
    <row r="99" spans="1:7" x14ac:dyDescent="0.25">
      <c r="A99" s="16" t="s">
        <v>89</v>
      </c>
      <c r="B99" s="17">
        <v>948</v>
      </c>
      <c r="C99" s="18">
        <v>1000</v>
      </c>
      <c r="D99" s="16">
        <v>2000</v>
      </c>
      <c r="E99" s="17">
        <v>2000</v>
      </c>
      <c r="F99" s="63">
        <v>2000</v>
      </c>
      <c r="G99" s="51">
        <v>2000</v>
      </c>
    </row>
    <row r="100" spans="1:7" s="22" customFormat="1" ht="15.75" thickBot="1" x14ac:dyDescent="0.3">
      <c r="A100" s="19" t="s">
        <v>57</v>
      </c>
      <c r="B100" s="20">
        <v>-220</v>
      </c>
      <c r="C100" s="21">
        <v>-210</v>
      </c>
      <c r="D100" s="19">
        <v>-210</v>
      </c>
      <c r="E100" s="20">
        <v>-210</v>
      </c>
      <c r="F100" s="64">
        <v>-210</v>
      </c>
      <c r="G100" s="52">
        <v>-210</v>
      </c>
    </row>
    <row r="101" spans="1:7" ht="15.75" thickBot="1" x14ac:dyDescent="0.3">
      <c r="A101" s="23" t="s">
        <v>69</v>
      </c>
      <c r="B101" s="24">
        <f t="shared" ref="B101:G101" si="7">SUM(B97:B100)</f>
        <v>2222</v>
      </c>
      <c r="C101" s="25">
        <f t="shared" si="7"/>
        <v>5290</v>
      </c>
      <c r="D101" s="23">
        <f t="shared" si="7"/>
        <v>6290</v>
      </c>
      <c r="E101" s="24">
        <f t="shared" si="7"/>
        <v>6290</v>
      </c>
      <c r="F101" s="4">
        <f t="shared" si="7"/>
        <v>6290</v>
      </c>
      <c r="G101" s="53">
        <f t="shared" si="7"/>
        <v>6290</v>
      </c>
    </row>
    <row r="102" spans="1:7" s="37" customFormat="1" ht="28.5" customHeight="1" x14ac:dyDescent="0.25">
      <c r="A102" s="7" t="s">
        <v>58</v>
      </c>
      <c r="B102" s="5"/>
      <c r="C102" s="6"/>
      <c r="D102" s="7"/>
      <c r="E102" s="5"/>
      <c r="F102" s="8"/>
      <c r="G102" s="50"/>
    </row>
    <row r="103" spans="1:7" x14ac:dyDescent="0.25">
      <c r="A103" s="16" t="s">
        <v>59</v>
      </c>
      <c r="B103" s="17">
        <v>142</v>
      </c>
      <c r="C103" s="18">
        <v>150</v>
      </c>
      <c r="D103" s="16">
        <v>150</v>
      </c>
      <c r="E103" s="17">
        <v>150</v>
      </c>
      <c r="F103" s="63">
        <v>150</v>
      </c>
      <c r="G103" s="51">
        <v>150</v>
      </c>
    </row>
    <row r="104" spans="1:7" x14ac:dyDescent="0.25">
      <c r="A104" s="30" t="s">
        <v>58</v>
      </c>
      <c r="B104" s="32">
        <v>-230088</v>
      </c>
      <c r="C104" s="33">
        <v>-300953</v>
      </c>
      <c r="D104" s="30">
        <v>-313206</v>
      </c>
      <c r="E104" s="41">
        <f>D104*1.05</f>
        <v>-328866.3</v>
      </c>
      <c r="F104" s="67">
        <f>D104*1.1</f>
        <v>-344526.60000000003</v>
      </c>
      <c r="G104" s="58">
        <f>D104*1.15</f>
        <v>-360186.89999999997</v>
      </c>
    </row>
    <row r="105" spans="1:7" x14ac:dyDescent="0.25">
      <c r="A105" s="30" t="s">
        <v>60</v>
      </c>
      <c r="B105" s="32">
        <v>-30359</v>
      </c>
      <c r="C105" s="33">
        <v>-27353</v>
      </c>
      <c r="D105" s="30">
        <v>-24659</v>
      </c>
      <c r="E105" s="32">
        <v>-24659</v>
      </c>
      <c r="F105" s="65">
        <v>-24659</v>
      </c>
      <c r="G105" s="55">
        <v>-24659</v>
      </c>
    </row>
    <row r="106" spans="1:7" ht="15.75" thickBot="1" x14ac:dyDescent="0.3">
      <c r="A106" s="19" t="s">
        <v>83</v>
      </c>
      <c r="B106" s="20">
        <v>-31814</v>
      </c>
      <c r="C106" s="21">
        <v>0</v>
      </c>
      <c r="D106" s="19">
        <v>0</v>
      </c>
      <c r="E106" s="20">
        <v>0</v>
      </c>
      <c r="F106" s="64">
        <v>0</v>
      </c>
      <c r="G106" s="52">
        <v>0</v>
      </c>
    </row>
    <row r="107" spans="1:7" ht="15.75" thickBot="1" x14ac:dyDescent="0.3">
      <c r="A107" s="23" t="s">
        <v>69</v>
      </c>
      <c r="B107" s="42">
        <f>SUM(B103:B106)</f>
        <v>-292119</v>
      </c>
      <c r="C107" s="43">
        <f t="shared" ref="C107:G107" si="8">SUM(C103:C106)</f>
        <v>-328156</v>
      </c>
      <c r="D107" s="44">
        <f t="shared" si="8"/>
        <v>-337715</v>
      </c>
      <c r="E107" s="42">
        <f t="shared" si="8"/>
        <v>-353375.3</v>
      </c>
      <c r="F107" s="9">
        <f t="shared" si="8"/>
        <v>-369035.60000000003</v>
      </c>
      <c r="G107" s="59">
        <f t="shared" si="8"/>
        <v>-384695.89999999997</v>
      </c>
    </row>
    <row r="108" spans="1:7" s="37" customFormat="1" ht="28.5" customHeight="1" x14ac:dyDescent="0.25">
      <c r="A108" s="7" t="s">
        <v>61</v>
      </c>
      <c r="B108" s="5"/>
      <c r="C108" s="6"/>
      <c r="D108" s="7"/>
      <c r="E108" s="5"/>
      <c r="F108" s="8"/>
      <c r="G108" s="50"/>
    </row>
    <row r="109" spans="1:7" x14ac:dyDescent="0.25">
      <c r="A109" s="16" t="s">
        <v>75</v>
      </c>
      <c r="B109" s="17">
        <v>0</v>
      </c>
      <c r="C109" s="18">
        <v>0</v>
      </c>
      <c r="D109" s="16">
        <v>20235</v>
      </c>
      <c r="E109" s="17">
        <v>20235</v>
      </c>
      <c r="F109" s="63">
        <v>20235</v>
      </c>
      <c r="G109" s="51">
        <v>20235</v>
      </c>
    </row>
    <row r="110" spans="1:7" ht="15.75" thickBot="1" x14ac:dyDescent="0.3">
      <c r="A110" s="34" t="s">
        <v>88</v>
      </c>
      <c r="B110" s="35">
        <v>1046</v>
      </c>
      <c r="C110" s="36">
        <v>6650</v>
      </c>
      <c r="D110" s="34">
        <v>0</v>
      </c>
      <c r="E110" s="35">
        <v>0</v>
      </c>
      <c r="F110" s="66">
        <v>0</v>
      </c>
      <c r="G110" s="56">
        <v>0</v>
      </c>
    </row>
    <row r="111" spans="1:7" ht="29.25" customHeight="1" thickBot="1" x14ac:dyDescent="0.35">
      <c r="A111" s="45" t="s">
        <v>87</v>
      </c>
      <c r="B111" s="24"/>
      <c r="C111" s="11"/>
      <c r="D111" s="46" t="e">
        <f>SUM(#REF!)</f>
        <v>#REF!</v>
      </c>
      <c r="E111" s="47" t="e">
        <f>SUM(#REF!)</f>
        <v>#REF!</v>
      </c>
      <c r="F111" s="68">
        <f>SUM(F107+F101+F95+F82+F64+F50+F38+F29+F14+F109)</f>
        <v>-46697.600000000035</v>
      </c>
      <c r="G111" s="60" t="e">
        <f>SUM(#REF!)</f>
        <v>#REF!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U25" sqref="U25"/>
    </sheetView>
  </sheetViews>
  <sheetFormatPr defaultRowHeight="15" x14ac:dyDescent="0.25"/>
  <cols>
    <col min="1" max="1" width="10.5703125" customWidth="1"/>
    <col min="2" max="2" width="15.140625" customWidth="1"/>
  </cols>
  <sheetData>
    <row r="2" spans="1:3" ht="18.75" x14ac:dyDescent="0.3">
      <c r="A2" s="69"/>
      <c r="B2" s="70">
        <v>46000</v>
      </c>
      <c r="C2" s="69"/>
    </row>
    <row r="3" spans="1:3" ht="18.75" x14ac:dyDescent="0.3">
      <c r="A3" s="71" t="s">
        <v>19</v>
      </c>
      <c r="B3" s="70">
        <v>-16700</v>
      </c>
      <c r="C3" s="69"/>
    </row>
    <row r="4" spans="1:3" ht="18.75" x14ac:dyDescent="0.3">
      <c r="A4" s="72" t="s">
        <v>99</v>
      </c>
      <c r="B4" s="70">
        <v>-13800</v>
      </c>
      <c r="C4" s="69"/>
    </row>
    <row r="5" spans="1:3" ht="18.75" x14ac:dyDescent="0.3">
      <c r="A5" s="73" t="s">
        <v>100</v>
      </c>
      <c r="B5" s="70">
        <v>-11300</v>
      </c>
      <c r="C5" s="69"/>
    </row>
    <row r="6" spans="1:3" ht="18.75" x14ac:dyDescent="0.3">
      <c r="A6" s="69" t="s">
        <v>101</v>
      </c>
      <c r="B6" s="70">
        <f>SUM(B2:B5)</f>
        <v>4200</v>
      </c>
      <c r="C6" s="69"/>
    </row>
    <row r="7" spans="1:3" ht="18.75" x14ac:dyDescent="0.3">
      <c r="A7" s="69"/>
      <c r="B7" s="69"/>
      <c r="C7" s="6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S4" sqref="S4"/>
    </sheetView>
  </sheetViews>
  <sheetFormatPr defaultRowHeight="15" x14ac:dyDescent="0.25"/>
  <cols>
    <col min="1" max="1" width="41.7109375" customWidth="1"/>
    <col min="2" max="2" width="8.85546875" bestFit="1" customWidth="1"/>
    <col min="3" max="3" width="7.140625" bestFit="1" customWidth="1"/>
  </cols>
  <sheetData>
    <row r="1" spans="1:3" ht="15.75" thickBot="1" x14ac:dyDescent="0.3">
      <c r="A1" s="74" t="s">
        <v>102</v>
      </c>
      <c r="B1" s="75" t="s">
        <v>103</v>
      </c>
      <c r="C1" s="75" t="s">
        <v>104</v>
      </c>
    </row>
    <row r="2" spans="1:3" ht="39" thickBot="1" x14ac:dyDescent="0.3">
      <c r="A2" s="76" t="s">
        <v>105</v>
      </c>
      <c r="B2" s="77" t="s">
        <v>106</v>
      </c>
      <c r="C2" s="78">
        <v>500</v>
      </c>
    </row>
    <row r="3" spans="1:3" ht="39" thickBot="1" x14ac:dyDescent="0.3">
      <c r="A3" s="76" t="s">
        <v>107</v>
      </c>
      <c r="B3" s="77" t="s">
        <v>108</v>
      </c>
      <c r="C3" s="78">
        <v>0</v>
      </c>
    </row>
    <row r="4" spans="1:3" ht="39" thickBot="1" x14ac:dyDescent="0.3">
      <c r="A4" s="76" t="s">
        <v>109</v>
      </c>
      <c r="B4" s="77" t="s">
        <v>110</v>
      </c>
      <c r="C4" s="78">
        <v>750</v>
      </c>
    </row>
    <row r="5" spans="1:3" ht="39" thickBot="1" x14ac:dyDescent="0.3">
      <c r="A5" s="76" t="s">
        <v>111</v>
      </c>
      <c r="B5" s="77" t="s">
        <v>130</v>
      </c>
      <c r="C5" s="78">
        <v>500</v>
      </c>
    </row>
    <row r="6" spans="1:3" ht="26.25" thickBot="1" x14ac:dyDescent="0.3">
      <c r="A6" s="76" t="s">
        <v>112</v>
      </c>
      <c r="B6" s="77" t="s">
        <v>113</v>
      </c>
      <c r="C6" s="78">
        <v>700</v>
      </c>
    </row>
    <row r="7" spans="1:3" ht="39" thickBot="1" x14ac:dyDescent="0.3">
      <c r="A7" s="76" t="s">
        <v>114</v>
      </c>
      <c r="B7" s="77" t="s">
        <v>108</v>
      </c>
      <c r="C7" s="78">
        <v>200</v>
      </c>
    </row>
    <row r="8" spans="1:3" ht="26.25" thickBot="1" x14ac:dyDescent="0.3">
      <c r="A8" s="76" t="s">
        <v>115</v>
      </c>
      <c r="B8" s="77" t="s">
        <v>116</v>
      </c>
      <c r="C8" s="78">
        <v>100</v>
      </c>
    </row>
    <row r="9" spans="1:3" ht="26.25" thickBot="1" x14ac:dyDescent="0.3">
      <c r="A9" s="76" t="s">
        <v>117</v>
      </c>
      <c r="B9" s="77" t="s">
        <v>116</v>
      </c>
      <c r="C9" s="78">
        <v>250</v>
      </c>
    </row>
    <row r="10" spans="1:3" ht="26.25" thickBot="1" x14ac:dyDescent="0.3">
      <c r="A10" s="76" t="s">
        <v>118</v>
      </c>
      <c r="B10" s="77" t="s">
        <v>119</v>
      </c>
      <c r="C10" s="78">
        <v>300</v>
      </c>
    </row>
    <row r="11" spans="1:3" ht="39" thickBot="1" x14ac:dyDescent="0.3">
      <c r="A11" s="76" t="s">
        <v>120</v>
      </c>
      <c r="B11" s="77" t="s">
        <v>129</v>
      </c>
      <c r="C11" s="78">
        <v>250</v>
      </c>
    </row>
    <row r="12" spans="1:3" ht="26.25" thickBot="1" x14ac:dyDescent="0.3">
      <c r="A12" s="76" t="s">
        <v>121</v>
      </c>
      <c r="B12" s="77" t="s">
        <v>122</v>
      </c>
      <c r="C12" s="78">
        <v>250</v>
      </c>
    </row>
    <row r="13" spans="1:3" ht="26.25" thickBot="1" x14ac:dyDescent="0.3">
      <c r="A13" s="76" t="s">
        <v>123</v>
      </c>
      <c r="B13" s="77" t="s">
        <v>124</v>
      </c>
      <c r="C13" s="78">
        <v>125</v>
      </c>
    </row>
    <row r="14" spans="1:3" ht="26.25" thickBot="1" x14ac:dyDescent="0.3">
      <c r="A14" s="76" t="s">
        <v>125</v>
      </c>
      <c r="B14" s="77" t="s">
        <v>119</v>
      </c>
      <c r="C14" s="78">
        <v>0</v>
      </c>
    </row>
    <row r="15" spans="1:3" ht="26.25" thickBot="1" x14ac:dyDescent="0.3">
      <c r="A15" s="76" t="s">
        <v>126</v>
      </c>
      <c r="B15" s="77" t="s">
        <v>119</v>
      </c>
      <c r="C15" s="78">
        <v>0</v>
      </c>
    </row>
    <row r="16" spans="1:3" ht="26.25" thickBot="1" x14ac:dyDescent="0.3">
      <c r="A16" s="76" t="s">
        <v>128</v>
      </c>
      <c r="B16" s="77"/>
      <c r="C16" s="78">
        <v>50</v>
      </c>
    </row>
    <row r="17" spans="1:3" ht="26.25" thickBot="1" x14ac:dyDescent="0.3">
      <c r="A17" s="76" t="s">
        <v>132</v>
      </c>
      <c r="B17" s="77"/>
      <c r="C17" s="79">
        <v>-200</v>
      </c>
    </row>
    <row r="18" spans="1:3" ht="26.25" thickBot="1" x14ac:dyDescent="0.3">
      <c r="A18" s="76" t="s">
        <v>131</v>
      </c>
      <c r="B18" s="77"/>
      <c r="C18" s="79">
        <v>-1750</v>
      </c>
    </row>
    <row r="19" spans="1:3" ht="15.75" thickBot="1" x14ac:dyDescent="0.3">
      <c r="A19" s="76" t="s">
        <v>127</v>
      </c>
      <c r="B19" s="77"/>
      <c r="C19" s="79">
        <v>-2025</v>
      </c>
    </row>
    <row r="20" spans="1:3" ht="15.75" thickBot="1" x14ac:dyDescent="0.3">
      <c r="A20" s="76"/>
      <c r="B20" s="77"/>
      <c r="C20" s="78">
        <f>SUM(C2:C19)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Assets</dc:creator>
  <cp:lastModifiedBy>Assets</cp:lastModifiedBy>
  <cp:lastPrinted>2017-03-01T14:25:55Z</cp:lastPrinted>
  <dcterms:created xsi:type="dcterms:W3CDTF">2017-01-24T08:45:24Z</dcterms:created>
  <dcterms:modified xsi:type="dcterms:W3CDTF">2017-03-01T14:28:29Z</dcterms:modified>
</cp:coreProperties>
</file>