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Ttc-server\users\Clerk\Downloads\"/>
    </mc:Choice>
  </mc:AlternateContent>
  <xr:revisionPtr revIDLastSave="0" documentId="8_{0C659481-C79D-47E5-B112-2F6E3FEFB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I65" i="1"/>
  <c r="I118" i="1"/>
  <c r="H118" i="1"/>
  <c r="G118" i="1"/>
  <c r="F118" i="1"/>
  <c r="E118" i="1"/>
  <c r="D118" i="1"/>
  <c r="C118" i="1"/>
  <c r="B118" i="1"/>
  <c r="I104" i="1"/>
  <c r="H104" i="1"/>
  <c r="G104" i="1"/>
  <c r="E104" i="1"/>
  <c r="D104" i="1"/>
  <c r="C104" i="1"/>
  <c r="B104" i="1"/>
  <c r="F101" i="1"/>
  <c r="F104" i="1" s="1"/>
  <c r="I98" i="1"/>
  <c r="H98" i="1"/>
  <c r="G98" i="1"/>
  <c r="F98" i="1"/>
  <c r="E98" i="1"/>
  <c r="D98" i="1"/>
  <c r="C98" i="1"/>
  <c r="B98" i="1"/>
  <c r="I92" i="1"/>
  <c r="H92" i="1"/>
  <c r="G92" i="1"/>
  <c r="F92" i="1"/>
  <c r="E92" i="1"/>
  <c r="D92" i="1"/>
  <c r="C92" i="1"/>
  <c r="B92" i="1"/>
  <c r="I80" i="1"/>
  <c r="H80" i="1"/>
  <c r="G80" i="1"/>
  <c r="F80" i="1"/>
  <c r="E80" i="1"/>
  <c r="D80" i="1"/>
  <c r="C80" i="1"/>
  <c r="B80" i="1"/>
  <c r="H65" i="1"/>
  <c r="G65" i="1"/>
  <c r="F65" i="1"/>
  <c r="E65" i="1"/>
  <c r="D65" i="1"/>
  <c r="C65" i="1"/>
  <c r="B65" i="1"/>
  <c r="I53" i="1"/>
  <c r="H53" i="1"/>
  <c r="G53" i="1"/>
  <c r="F53" i="1"/>
  <c r="E53" i="1"/>
  <c r="D53" i="1"/>
  <c r="C53" i="1"/>
  <c r="B53" i="1"/>
  <c r="H42" i="1"/>
  <c r="G42" i="1"/>
  <c r="F42" i="1"/>
  <c r="E42" i="1"/>
  <c r="D42" i="1"/>
  <c r="C42" i="1"/>
  <c r="B42" i="1"/>
  <c r="I33" i="1"/>
  <c r="H33" i="1"/>
  <c r="G33" i="1"/>
  <c r="F33" i="1"/>
  <c r="E33" i="1"/>
  <c r="D33" i="1"/>
  <c r="C33" i="1"/>
  <c r="B33" i="1"/>
  <c r="I18" i="1"/>
  <c r="H18" i="1"/>
  <c r="G18" i="1"/>
  <c r="F18" i="1"/>
  <c r="E18" i="1"/>
  <c r="D18" i="1"/>
  <c r="C18" i="1"/>
  <c r="B18" i="1"/>
  <c r="I119" i="1" l="1"/>
  <c r="B124" i="1" s="1"/>
  <c r="B119" i="1"/>
  <c r="G119" i="1"/>
  <c r="H119" i="1"/>
  <c r="F119" i="1"/>
  <c r="I120" i="1" l="1"/>
</calcChain>
</file>

<file path=xl/sharedStrings.xml><?xml version="1.0" encoding="utf-8"?>
<sst xmlns="http://schemas.openxmlformats.org/spreadsheetml/2006/main" count="261" uniqueCount="172">
  <si>
    <t>18/19 YEAR END</t>
  </si>
  <si>
    <t>19/20 YEAR END</t>
  </si>
  <si>
    <t>2020/21 YEAR END</t>
  </si>
  <si>
    <t>2021/22</t>
  </si>
  <si>
    <t>Comments</t>
  </si>
  <si>
    <t>Administration</t>
  </si>
  <si>
    <t>Actual 31st March 2019 YEAR END</t>
  </si>
  <si>
    <t>Actual 31st March 2020 YEAR END</t>
  </si>
  <si>
    <t>YEAR END ACTUAL</t>
  </si>
  <si>
    <t>ORIGINAL BUDGET</t>
  </si>
  <si>
    <t>Original Budget</t>
  </si>
  <si>
    <t>Current Agreed budget</t>
  </si>
  <si>
    <t>Expected  year end</t>
  </si>
  <si>
    <t>Salaries and pensions for all staff</t>
  </si>
  <si>
    <t>Staff Training and Travel AND expenses</t>
  </si>
  <si>
    <t>Deleted - Staff Eye Tests</t>
  </si>
  <si>
    <t>Staff Recruitment</t>
  </si>
  <si>
    <t>Phone and Broadband</t>
  </si>
  <si>
    <t>Office Supplies</t>
  </si>
  <si>
    <t>Photocopier</t>
  </si>
  <si>
    <t>Insurance</t>
  </si>
  <si>
    <t>Office Equipment</t>
  </si>
  <si>
    <t>Car park permits income and green sacks</t>
  </si>
  <si>
    <t>SUB TOTAL</t>
  </si>
  <si>
    <t>Civic and Democratic</t>
  </si>
  <si>
    <t>Actual 31st March 2021 YEAR END</t>
  </si>
  <si>
    <t>BUDGETED</t>
  </si>
  <si>
    <t>Mayoral Allowance</t>
  </si>
  <si>
    <t>Civic and Mayoral Events (expenditure)</t>
  </si>
  <si>
    <t>Civic Events (income)</t>
  </si>
  <si>
    <t>Civic Regalia</t>
  </si>
  <si>
    <t>Mayoral Travel and Expenses</t>
  </si>
  <si>
    <t>Councillor Allowances</t>
  </si>
  <si>
    <t>Councillor Training and Travel</t>
  </si>
  <si>
    <t>Councillor IT equipment</t>
  </si>
  <si>
    <t>MOVED TO ADMIN Professional Fees</t>
  </si>
  <si>
    <t>Elections</t>
  </si>
  <si>
    <t>MOVED TO ADMIN Subscriptions</t>
  </si>
  <si>
    <t>Community Outreach/Christmas</t>
  </si>
  <si>
    <t>MOVED TO ADMIN Website and IT</t>
  </si>
  <si>
    <t>Tourism</t>
  </si>
  <si>
    <t>Pension costs</t>
  </si>
  <si>
    <t>Totnes Guide</t>
  </si>
  <si>
    <t>Totnes Guide and Website Income</t>
  </si>
  <si>
    <t>Advertising</t>
  </si>
  <si>
    <t>Bank Charges / Paypal</t>
  </si>
  <si>
    <t>Other TIC expenditure (Post/Phone/Uniform/Utilities etc)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</si>
  <si>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</si>
  <si>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</si>
  <si>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</si>
  <si>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</si>
  <si>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</si>
  <si>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</si>
  <si>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</si>
  <si>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</si>
  <si>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</si>
  <si>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Hire Income WEDDINGS</t>
  </si>
  <si>
    <t>Civic Hall</t>
  </si>
  <si>
    <t>Cleaning and supplies - STAFFING EXCLUDED FROM 2019/20 and moved to core budget</t>
  </si>
  <si>
    <t>Feed in Tariff</t>
  </si>
  <si>
    <t>Licences</t>
  </si>
  <si>
    <t>Marketing Civic Hall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</si>
  <si>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</si>
  <si>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</si>
  <si>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</si>
  <si>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</si>
  <si>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Property Management Fees</t>
  </si>
  <si>
    <t>Town Clocks amalgamated Rent and Utilities and maintenance</t>
  </si>
  <si>
    <t>Flat 5a Loan repay</t>
  </si>
  <si>
    <t>Ongoing loan repayment</t>
  </si>
  <si>
    <t>Flat 5a Maintenance</t>
  </si>
  <si>
    <t>Guildhall Office Maintenance</t>
  </si>
  <si>
    <t>Museum Maintenance</t>
  </si>
  <si>
    <t>Museum Rent income</t>
  </si>
  <si>
    <t>Eastgate Clock Rental</t>
  </si>
  <si>
    <t>MOVED TO CIVIC HALL - Civic Water Supply to shop</t>
  </si>
  <si>
    <t>Guildhall Office Income(£250 per month) COMMUNITY/NON PROFIT GROUP</t>
  </si>
  <si>
    <t>Cemetery</t>
  </si>
  <si>
    <t>NEW Waste collection</t>
  </si>
  <si>
    <t>Grounds Maintenance (Grass cutting and tree work)</t>
  </si>
  <si>
    <t>Works and Maintenance (Memorials, Paths, Fences, Refuse collection)</t>
  </si>
  <si>
    <t xml:space="preserve">Chapel </t>
  </si>
  <si>
    <t>Cemetery Fees Income Amalgamated</t>
  </si>
  <si>
    <t>Memorials</t>
  </si>
  <si>
    <t>Grant of rights</t>
  </si>
  <si>
    <t>War Bonds</t>
  </si>
  <si>
    <t>Open Spaces</t>
  </si>
  <si>
    <t>GENERAL MAINTENANCE (changed from Ramparts Walk regular cuts and tidying)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</si>
  <si>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</si>
  <si>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</si>
  <si>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</si>
  <si>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</si>
  <si>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</si>
  <si>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</si>
  <si>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Council Tax Grant (only guaranteed until 19/20)</t>
  </si>
  <si>
    <t>Charity of Paige Adams RATE ABATEMENT</t>
  </si>
  <si>
    <t>Community Development</t>
  </si>
  <si>
    <t>Skate Park</t>
  </si>
  <si>
    <t>Public Toilets</t>
  </si>
  <si>
    <t>SEE COMMUNITY PROJECTS</t>
  </si>
  <si>
    <t>Caring Town/Totnes Caring services</t>
  </si>
  <si>
    <t>Citizens Advice Service</t>
  </si>
  <si>
    <t>Neighbourhood Plan/Planning</t>
  </si>
  <si>
    <t>Community projects SHARED SPACE and public realm</t>
  </si>
  <si>
    <r>
      <t>Community Grants Scheme/</t>
    </r>
    <r>
      <rPr>
        <b/>
        <sz val="11"/>
        <rFont val="Arial"/>
        <family val="2"/>
      </rPr>
      <t>COVID 19</t>
    </r>
  </si>
  <si>
    <t xml:space="preserve">Arts and Culture and Events </t>
  </si>
  <si>
    <t>Heritage Support</t>
  </si>
  <si>
    <t>S137 FUNDING (Grants and Misc)</t>
  </si>
  <si>
    <t>GRANT FUNDING/PROJECT INCOME</t>
  </si>
  <si>
    <t>Climate Change/Green Travel</t>
  </si>
  <si>
    <t>TOTAL</t>
  </si>
  <si>
    <t>Reserves impact</t>
  </si>
  <si>
    <t>Total actual general reserves as start of 2021/22</t>
  </si>
  <si>
    <t>Based on the current projected 2021/22 budget, year end reserve estimate</t>
  </si>
  <si>
    <t>This figure allows for a healthy reserve remaining after all proposed expenditure in the budget, including significant investment in capital projects. The reserves policy states 6 months operational costs (core costs not the total budget) must be kept in reserve which is covered by this sum.</t>
  </si>
  <si>
    <t>To include team building event</t>
  </si>
  <si>
    <t>Increase to reflect difficulties in recruitment</t>
  </si>
  <si>
    <t>Increased extension fees for increases in staff</t>
  </si>
  <si>
    <t>Increase for zoom, adobe &amp; canva mthly subs</t>
  </si>
  <si>
    <t>£50 x 16 Councillors</t>
  </si>
  <si>
    <t>Visit Totnes Marketing and event sponsorship</t>
  </si>
  <si>
    <t>REMOVE - covered in Guildhall Buildings Maintenance</t>
  </si>
  <si>
    <t>Unlikely to start another project whilst CH Annexe conversion in progress.</t>
  </si>
  <si>
    <t>Subscriptions</t>
  </si>
  <si>
    <t>Professional Fees</t>
  </si>
  <si>
    <t>Website and IT</t>
  </si>
  <si>
    <t>Van Maintenance</t>
  </si>
  <si>
    <t>TMO Tools and Consumables</t>
  </si>
  <si>
    <t>Small underspend expected</t>
  </si>
  <si>
    <t>No current maintenance issues</t>
  </si>
  <si>
    <t>Underspent as work expected to fall into following financial year</t>
  </si>
  <si>
    <t>Underspent expected as most covered by TMO now</t>
  </si>
  <si>
    <t>Fees income higher than estimated</t>
  </si>
  <si>
    <t>Underspend as less tree works required than estimated</t>
  </si>
  <si>
    <t>Paige Adams Grant to be transferred in 2022-23 financial year</t>
  </si>
  <si>
    <t>Underspend due to office move delay</t>
  </si>
  <si>
    <t>Overspend projected due to professional project fees</t>
  </si>
  <si>
    <t>Overspent possible due to elections</t>
  </si>
  <si>
    <t>Underspend expected as income higher than expected</t>
  </si>
  <si>
    <t>website and guide income higher than estimated.</t>
  </si>
  <si>
    <t>Overspend expected due to additional covid cleaning</t>
  </si>
  <si>
    <t>Underspend due to Covid and restricting marketing</t>
  </si>
  <si>
    <t>Rent increased to £975 pcm from 18/6/21</t>
  </si>
  <si>
    <t>Guildhall Cottage Income(£975 a month)</t>
  </si>
  <si>
    <t>Rent increased to £775 pcm from 5/12/21</t>
  </si>
  <si>
    <t>Flat 5a Rental Income(£775 per month)</t>
  </si>
  <si>
    <t>No water usage now</t>
  </si>
  <si>
    <t>Includes increase to Marketing and Comms Manager role</t>
  </si>
  <si>
    <t>New Ipads for new Cllrs on order</t>
  </si>
  <si>
    <t>Significant overspend due to 2 x elections minimum. Any further election will now be paid from the next financial year.</t>
  </si>
  <si>
    <t>No projects have come forward under this budget line.</t>
  </si>
  <si>
    <t>ACTUAL as of 28th February 2022</t>
  </si>
  <si>
    <t>Underspend expected due to claiming 2021 expenditure from ARG grant via CoC</t>
  </si>
  <si>
    <t>Budget Monitor - Council Matters 14th March 2022</t>
  </si>
  <si>
    <t>Significant underspend due to lack of Civic events held (Covid)</t>
  </si>
  <si>
    <t>Small overspend to be considered by Council Matters March 22</t>
  </si>
  <si>
    <t>Possible overspend. Includes quote for Council Chamber works (may fall into 22 23 year) which has already been ratified by Full Council March 22</t>
  </si>
  <si>
    <t>Overspend expected due to large increase with energy prices increase</t>
  </si>
  <si>
    <t>Kitchen improvements underway</t>
  </si>
  <si>
    <t>May be overspent due to wall survey being undertaken - ongoing</t>
  </si>
  <si>
    <t>Allotments only</t>
  </si>
  <si>
    <t>Underspend expected</t>
  </si>
  <si>
    <t>Underspend expected delayed work on office conversion. Grant monies received to cover audio and visual improvements in the Civic Hall only. Grant/match funding still being sourced for disabled lift.</t>
  </si>
  <si>
    <t>Underspend expected due to delayed project. Currently includes £40k for ramp improvement works which is awaiting planning</t>
  </si>
  <si>
    <t>Underspend expected.</t>
  </si>
  <si>
    <t>Underspend This does not include staff costs. Significant underspend due to lack of 2122 events</t>
  </si>
  <si>
    <t>Possible overspend on legal fees</t>
  </si>
  <si>
    <t>Increased in line with rent increase</t>
  </si>
  <si>
    <t>Underspent Not all Councillors qualify for the allowance and not all claim</t>
  </si>
  <si>
    <t>Small overspend possible -  PAT testing equipment?</t>
  </si>
  <si>
    <t>Includes increase for further project management, professional and community consultation work. Overspend to £55k already ratified.</t>
  </si>
  <si>
    <t>CLERK COMMENT - When the 2022-23 budget was set in December 2021 the budget monitor for 2021-22 showed a spend from reserve of £115k. The current projected year end figure shown here in Jan 2022 is around £1k from from reserve -  and the figures used are assuming contingencies.  We should enter the 2022-23 financial year with our reserves at around £650k minimum which allows for the 2022-23 proposed expenditure from those reserves in the next financial year and still leave them at a safe level for operational contingencies as outlined in the adopted Reserves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</si>
</sst>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44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i/>
      <sz val="12"/>
      <color rgb="FF000000"/>
      <name val="Arial"/>
      <family val="2"/>
    </font>
    <font>
      <i/>
      <sz val="12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2"/>
      <color rgb="FF548135"/>
      <name val="Arial"/>
      <family val="2"/>
    </font>
    <font>
      <i/>
      <sz val="12"/>
      <color rgb="FF000000"/>
      <name val="Arial"/>
      <family val="2"/>
    </font>
    <font>
      <i/>
      <sz val="18"/>
      <color rgb="FF548135"/>
      <name val="Calibri"/>
      <family val="2"/>
    </font>
    <font>
      <b/>
      <sz val="16"/>
      <color rgb="FF000000"/>
      <name val="Calibri"/>
      <family val="2"/>
    </font>
    <font>
      <i/>
      <sz val="12"/>
      <color rgb="FF548235"/>
      <name val="Arial"/>
      <family val="2"/>
    </font>
    <font>
      <b/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Calibri"/>
      <family val="2"/>
    </font>
    <font>
      <i/>
      <sz val="12"/>
      <color rgb="FFFF0000"/>
      <name val="Calibri"/>
      <family val="2"/>
    </font>
    <font>
      <b/>
      <i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i/>
      <sz val="12"/>
      <color rgb="FFAEABAB"/>
      <name val="Arial"/>
      <family val="2"/>
    </font>
    <font>
      <b/>
      <i/>
      <sz val="12"/>
      <color rgb="FFFF0000"/>
      <name val="Arial"/>
      <family val="2"/>
    </font>
    <font>
      <sz val="16"/>
      <color rgb="FF000000"/>
      <name val="Arial"/>
      <family val="2"/>
    </font>
    <font>
      <sz val="10"/>
      <color rgb="FFFF0000"/>
      <name val="Calibri"/>
      <family val="2"/>
    </font>
    <font>
      <sz val="11"/>
      <color rgb="FF000000"/>
      <name val="Arial"/>
      <family val="2"/>
    </font>
    <font>
      <b/>
      <i/>
      <sz val="14"/>
      <color rgb="FF000000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rgb="FF548135"/>
      <name val="Calibri"/>
      <family val="2"/>
      <scheme val="minor"/>
    </font>
    <font>
      <sz val="12"/>
      <color rgb="FFFF0000"/>
      <name val="Calibri"/>
      <family val="2"/>
    </font>
    <font>
      <sz val="12"/>
      <color theme="9" tint="-0.249977111117893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EDEDED"/>
        <bgColor rgb="FFEDEDED"/>
      </patternFill>
    </fill>
    <fill>
      <patternFill patternType="solid">
        <fgColor rgb="FFC6E0B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96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9" fillId="10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11" fillId="10" borderId="22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0" fillId="2" borderId="26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3" fillId="7" borderId="30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11" fillId="11" borderId="35" xfId="0" applyFont="1" applyFill="1" applyBorder="1" applyAlignment="1">
      <alignment horizontal="left" vertical="center"/>
    </xf>
    <xf numFmtId="0" fontId="12" fillId="7" borderId="36" xfId="0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6" borderId="38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7" fillId="0" borderId="13" xfId="0" applyFont="1" applyBorder="1" applyAlignment="1"/>
    <xf numFmtId="0" fontId="7" fillId="0" borderId="1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left" vertical="center"/>
    </xf>
    <xf numFmtId="0" fontId="11" fillId="13" borderId="40" xfId="0" applyFont="1" applyFill="1" applyBorder="1" applyAlignment="1">
      <alignment horizontal="left" vertical="center"/>
    </xf>
    <xf numFmtId="0" fontId="3" fillId="7" borderId="41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/>
    </xf>
    <xf numFmtId="0" fontId="7" fillId="2" borderId="26" xfId="0" applyFont="1" applyFill="1" applyBorder="1" applyAlignment="1">
      <alignment vertical="center" wrapText="1"/>
    </xf>
    <xf numFmtId="0" fontId="7" fillId="13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9" fillId="10" borderId="44" xfId="0" applyFont="1" applyFill="1" applyBorder="1" applyAlignment="1">
      <alignment horizontal="left" vertical="center"/>
    </xf>
    <xf numFmtId="0" fontId="3" fillId="7" borderId="4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/>
    </xf>
    <xf numFmtId="0" fontId="11" fillId="11" borderId="10" xfId="0" applyFont="1" applyFill="1" applyBorder="1" applyAlignment="1">
      <alignment horizontal="left" vertical="center"/>
    </xf>
    <xf numFmtId="0" fontId="3" fillId="7" borderId="47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0" fontId="2" fillId="2" borderId="40" xfId="0" applyFont="1" applyFill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3" fillId="7" borderId="50" xfId="0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left" vertical="center"/>
    </xf>
    <xf numFmtId="0" fontId="7" fillId="0" borderId="52" xfId="0" applyFont="1" applyBorder="1" applyAlignment="1">
      <alignment vertical="center" wrapText="1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11" fillId="10" borderId="44" xfId="0" applyFont="1" applyFill="1" applyBorder="1" applyAlignment="1">
      <alignment horizontal="left" vertical="center"/>
    </xf>
    <xf numFmtId="0" fontId="3" fillId="7" borderId="53" xfId="0" applyFont="1" applyFill="1" applyBorder="1" applyAlignment="1">
      <alignment horizontal="center" vertical="center"/>
    </xf>
    <xf numFmtId="0" fontId="3" fillId="8" borderId="54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52" xfId="0" applyFont="1" applyBorder="1" applyAlignment="1">
      <alignment vertical="center" wrapText="1"/>
    </xf>
    <xf numFmtId="0" fontId="14" fillId="10" borderId="4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vertical="center" wrapText="1"/>
    </xf>
    <xf numFmtId="0" fontId="7" fillId="0" borderId="56" xfId="0" applyFont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11" fillId="13" borderId="22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14" fillId="0" borderId="20" xfId="0" applyFont="1" applyBorder="1" applyAlignment="1">
      <alignment vertical="center" wrapText="1"/>
    </xf>
    <xf numFmtId="0" fontId="14" fillId="13" borderId="22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44" xfId="0" applyFont="1" applyBorder="1" applyAlignment="1">
      <alignment horizontal="left" vertical="center"/>
    </xf>
    <xf numFmtId="0" fontId="7" fillId="0" borderId="32" xfId="0" applyFont="1" applyFill="1" applyBorder="1" applyAlignment="1">
      <alignment vertical="center" wrapText="1"/>
    </xf>
    <xf numFmtId="0" fontId="8" fillId="2" borderId="59" xfId="0" applyFont="1" applyFill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3" fillId="7" borderId="51" xfId="0" applyFont="1" applyFill="1" applyBorder="1" applyAlignment="1">
      <alignment horizontal="center" vertical="center"/>
    </xf>
    <xf numFmtId="0" fontId="3" fillId="8" borderId="61" xfId="0" applyFont="1" applyFill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left" vertical="center"/>
    </xf>
    <xf numFmtId="0" fontId="3" fillId="7" borderId="24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10" borderId="2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15" fillId="10" borderId="22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3" fillId="7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9" borderId="6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5" fillId="10" borderId="44" xfId="0" applyFont="1" applyFill="1" applyBorder="1" applyAlignment="1">
      <alignment horizontal="left" vertical="center"/>
    </xf>
    <xf numFmtId="0" fontId="5" fillId="0" borderId="67" xfId="0" applyFont="1" applyBorder="1" applyAlignment="1">
      <alignment vertical="center" wrapText="1"/>
    </xf>
    <xf numFmtId="0" fontId="9" fillId="10" borderId="40" xfId="0" applyFont="1" applyFill="1" applyBorder="1" applyAlignment="1">
      <alignment horizontal="left" vertical="center"/>
    </xf>
    <xf numFmtId="0" fontId="17" fillId="0" borderId="20" xfId="0" applyFont="1" applyBorder="1" applyAlignment="1">
      <alignment vertical="center" wrapText="1"/>
    </xf>
    <xf numFmtId="1" fontId="2" fillId="2" borderId="21" xfId="0" applyNumberFormat="1" applyFont="1" applyFill="1" applyBorder="1" applyAlignment="1">
      <alignment horizontal="left" vertical="center"/>
    </xf>
    <xf numFmtId="1" fontId="2" fillId="2" borderId="22" xfId="0" applyNumberFormat="1" applyFont="1" applyFill="1" applyBorder="1" applyAlignment="1">
      <alignment horizontal="left" vertical="center"/>
    </xf>
    <xf numFmtId="1" fontId="8" fillId="2" borderId="21" xfId="0" applyNumberFormat="1" applyFont="1" applyFill="1" applyBorder="1" applyAlignment="1">
      <alignment horizontal="left" vertical="center"/>
    </xf>
    <xf numFmtId="1" fontId="15" fillId="0" borderId="22" xfId="0" applyNumberFormat="1" applyFont="1" applyBorder="1" applyAlignment="1">
      <alignment horizontal="left" vertical="center"/>
    </xf>
    <xf numFmtId="1" fontId="18" fillId="7" borderId="23" xfId="0" applyNumberFormat="1" applyFont="1" applyFill="1" applyBorder="1" applyAlignment="1">
      <alignment horizontal="center" vertical="center"/>
    </xf>
    <xf numFmtId="1" fontId="18" fillId="8" borderId="24" xfId="0" applyNumberFormat="1" applyFont="1" applyFill="1" applyBorder="1" applyAlignment="1">
      <alignment horizontal="center" vertical="center"/>
    </xf>
    <xf numFmtId="1" fontId="18" fillId="9" borderId="23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left" vertical="center"/>
    </xf>
    <xf numFmtId="0" fontId="11" fillId="0" borderId="68" xfId="0" applyFont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1" fontId="2" fillId="2" borderId="34" xfId="0" applyNumberFormat="1" applyFont="1" applyFill="1" applyBorder="1" applyAlignment="1">
      <alignment horizontal="left" vertical="center"/>
    </xf>
    <xf numFmtId="1" fontId="2" fillId="2" borderId="35" xfId="0" applyNumberFormat="1" applyFont="1" applyFill="1" applyBorder="1" applyAlignment="1">
      <alignment horizontal="left" vertical="center"/>
    </xf>
    <xf numFmtId="1" fontId="2" fillId="2" borderId="9" xfId="0" applyNumberFormat="1" applyFont="1" applyFill="1" applyBorder="1" applyAlignment="1">
      <alignment horizontal="left" vertical="center"/>
    </xf>
    <xf numFmtId="1" fontId="11" fillId="11" borderId="10" xfId="0" applyNumberFormat="1" applyFont="1" applyFill="1" applyBorder="1" applyAlignment="1">
      <alignment horizontal="left" vertical="center"/>
    </xf>
    <xf numFmtId="1" fontId="3" fillId="7" borderId="69" xfId="0" applyNumberFormat="1" applyFont="1" applyFill="1" applyBorder="1" applyAlignment="1">
      <alignment horizontal="center" vertical="center"/>
    </xf>
    <xf numFmtId="1" fontId="3" fillId="8" borderId="69" xfId="0" applyNumberFormat="1" applyFont="1" applyFill="1" applyBorder="1" applyAlignment="1">
      <alignment horizontal="center" vertical="center"/>
    </xf>
    <xf numFmtId="1" fontId="3" fillId="9" borderId="7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5" fillId="13" borderId="33" xfId="0" applyFont="1" applyFill="1" applyBorder="1" applyAlignment="1">
      <alignment vertical="center" wrapText="1"/>
    </xf>
    <xf numFmtId="164" fontId="2" fillId="3" borderId="34" xfId="0" applyNumberFormat="1" applyFont="1" applyFill="1" applyBorder="1" applyAlignment="1">
      <alignment horizontal="left" vertical="center"/>
    </xf>
    <xf numFmtId="164" fontId="2" fillId="3" borderId="35" xfId="0" applyNumberFormat="1" applyFont="1" applyFill="1" applyBorder="1" applyAlignment="1">
      <alignment horizontal="left" vertical="center"/>
    </xf>
    <xf numFmtId="164" fontId="2" fillId="3" borderId="74" xfId="0" applyNumberFormat="1" applyFont="1" applyFill="1" applyBorder="1" applyAlignment="1">
      <alignment horizontal="left" vertical="center"/>
    </xf>
    <xf numFmtId="164" fontId="11" fillId="11" borderId="10" xfId="0" applyNumberFormat="1" applyFont="1" applyFill="1" applyBorder="1" applyAlignment="1">
      <alignment horizontal="left" vertical="center"/>
    </xf>
    <xf numFmtId="164" fontId="3" fillId="7" borderId="75" xfId="0" applyNumberFormat="1" applyFont="1" applyFill="1" applyBorder="1" applyAlignment="1">
      <alignment horizontal="center" vertical="center"/>
    </xf>
    <xf numFmtId="164" fontId="3" fillId="8" borderId="75" xfId="0" applyNumberFormat="1" applyFont="1" applyFill="1" applyBorder="1" applyAlignment="1">
      <alignment horizontal="center" vertical="center"/>
    </xf>
    <xf numFmtId="164" fontId="3" fillId="9" borderId="76" xfId="0" applyNumberFormat="1" applyFont="1" applyFill="1" applyBorder="1" applyAlignment="1">
      <alignment horizontal="center" vertical="center"/>
    </xf>
    <xf numFmtId="0" fontId="22" fillId="0" borderId="77" xfId="0" applyFont="1" applyBorder="1" applyAlignment="1">
      <alignment vertical="center" wrapText="1"/>
    </xf>
    <xf numFmtId="164" fontId="2" fillId="14" borderId="78" xfId="0" applyNumberFormat="1" applyFont="1" applyFill="1" applyBorder="1" applyAlignment="1">
      <alignment horizontal="left" vertical="center"/>
    </xf>
    <xf numFmtId="164" fontId="2" fillId="14" borderId="79" xfId="0" applyNumberFormat="1" applyFont="1" applyFill="1" applyBorder="1" applyAlignment="1">
      <alignment horizontal="left" vertical="center"/>
    </xf>
    <xf numFmtId="164" fontId="2" fillId="3" borderId="78" xfId="0" applyNumberFormat="1" applyFont="1" applyFill="1" applyBorder="1" applyAlignment="1">
      <alignment horizontal="left" vertical="center"/>
    </xf>
    <xf numFmtId="164" fontId="23" fillId="15" borderId="79" xfId="0" applyNumberFormat="1" applyFont="1" applyFill="1" applyBorder="1" applyAlignment="1">
      <alignment horizontal="left" vertical="center"/>
    </xf>
    <xf numFmtId="164" fontId="24" fillId="7" borderId="7" xfId="0" applyNumberFormat="1" applyFont="1" applyFill="1" applyBorder="1" applyAlignment="1">
      <alignment horizontal="center" vertical="center"/>
    </xf>
    <xf numFmtId="164" fontId="24" fillId="8" borderId="7" xfId="0" applyNumberFormat="1" applyFont="1" applyFill="1" applyBorder="1" applyAlignment="1">
      <alignment horizontal="center" vertical="center"/>
    </xf>
    <xf numFmtId="164" fontId="24" fillId="16" borderId="4" xfId="0" applyNumberFormat="1" applyFont="1" applyFill="1" applyBorder="1" applyAlignment="1">
      <alignment horizontal="center" vertical="center"/>
    </xf>
    <xf numFmtId="164" fontId="24" fillId="1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7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83" xfId="0" applyFont="1" applyBorder="1" applyAlignment="1">
      <alignment vertical="center" wrapText="1"/>
    </xf>
    <xf numFmtId="0" fontId="7" fillId="8" borderId="85" xfId="0" applyFont="1" applyFill="1" applyBorder="1" applyAlignment="1">
      <alignment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4" fillId="2" borderId="43" xfId="0" applyFont="1" applyFill="1" applyBorder="1" applyAlignment="1">
      <alignment horizontal="left" vertical="center"/>
    </xf>
    <xf numFmtId="0" fontId="34" fillId="2" borderId="44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/>
    </xf>
    <xf numFmtId="0" fontId="36" fillId="7" borderId="54" xfId="0" applyFont="1" applyFill="1" applyBorder="1" applyAlignment="1">
      <alignment horizontal="center" vertical="center"/>
    </xf>
    <xf numFmtId="0" fontId="36" fillId="8" borderId="54" xfId="0" applyFont="1" applyFill="1" applyBorder="1" applyAlignment="1">
      <alignment horizontal="center" vertical="center"/>
    </xf>
    <xf numFmtId="0" fontId="36" fillId="9" borderId="53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left" vertical="center"/>
    </xf>
    <xf numFmtId="0" fontId="34" fillId="2" borderId="40" xfId="0" applyFont="1" applyFill="1" applyBorder="1" applyAlignment="1">
      <alignment horizontal="left" vertical="center"/>
    </xf>
    <xf numFmtId="0" fontId="35" fillId="2" borderId="40" xfId="0" applyFont="1" applyFill="1" applyBorder="1" applyAlignment="1">
      <alignment horizontal="left" vertical="center"/>
    </xf>
    <xf numFmtId="0" fontId="36" fillId="7" borderId="51" xfId="0" applyFont="1" applyFill="1" applyBorder="1" applyAlignment="1">
      <alignment horizontal="center" vertical="center"/>
    </xf>
    <xf numFmtId="0" fontId="36" fillId="8" borderId="51" xfId="0" applyFont="1" applyFill="1" applyBorder="1" applyAlignment="1">
      <alignment horizontal="center" vertical="center"/>
    </xf>
    <xf numFmtId="0" fontId="36" fillId="9" borderId="50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left" vertical="center"/>
    </xf>
    <xf numFmtId="0" fontId="34" fillId="2" borderId="22" xfId="0" applyFont="1" applyFill="1" applyBorder="1" applyAlignment="1">
      <alignment horizontal="left" vertical="center"/>
    </xf>
    <xf numFmtId="0" fontId="35" fillId="2" borderId="22" xfId="0" applyFont="1" applyFill="1" applyBorder="1" applyAlignment="1">
      <alignment horizontal="left" vertical="center"/>
    </xf>
    <xf numFmtId="0" fontId="36" fillId="7" borderId="24" xfId="0" applyFont="1" applyFill="1" applyBorder="1" applyAlignment="1">
      <alignment horizontal="center" vertical="center"/>
    </xf>
    <xf numFmtId="0" fontId="36" fillId="8" borderId="24" xfId="0" applyFont="1" applyFill="1" applyBorder="1" applyAlignment="1">
      <alignment horizontal="center" vertical="center"/>
    </xf>
    <xf numFmtId="0" fontId="36" fillId="9" borderId="23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left" vertical="center"/>
    </xf>
    <xf numFmtId="0" fontId="39" fillId="2" borderId="21" xfId="0" applyFont="1" applyFill="1" applyBorder="1" applyAlignment="1">
      <alignment horizontal="left" vertical="center"/>
    </xf>
    <xf numFmtId="0" fontId="39" fillId="2" borderId="22" xfId="0" applyFont="1" applyFill="1" applyBorder="1" applyAlignment="1">
      <alignment horizontal="left" vertical="center"/>
    </xf>
    <xf numFmtId="0" fontId="40" fillId="10" borderId="22" xfId="0" applyFont="1" applyFill="1" applyBorder="1" applyAlignment="1">
      <alignment horizontal="left" vertical="center"/>
    </xf>
    <xf numFmtId="0" fontId="41" fillId="10" borderId="22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42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0" fontId="7" fillId="2" borderId="46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center" vertical="center"/>
    </xf>
    <xf numFmtId="0" fontId="3" fillId="17" borderId="24" xfId="0" applyFont="1" applyFill="1" applyBorder="1" applyAlignment="1">
      <alignment horizontal="center" vertical="center"/>
    </xf>
    <xf numFmtId="0" fontId="33" fillId="17" borderId="24" xfId="0" applyFont="1" applyFill="1" applyBorder="1" applyAlignment="1">
      <alignment horizontal="center" vertical="center"/>
    </xf>
    <xf numFmtId="0" fontId="3" fillId="17" borderId="31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3" fillId="17" borderId="42" xfId="0" applyFont="1" applyFill="1" applyBorder="1" applyAlignment="1">
      <alignment horizontal="center" vertical="center"/>
    </xf>
    <xf numFmtId="0" fontId="3" fillId="17" borderId="46" xfId="0" applyFont="1" applyFill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3" fillId="17" borderId="54" xfId="0" applyFont="1" applyFill="1" applyBorder="1" applyAlignment="1">
      <alignment horizontal="center" vertical="center"/>
    </xf>
    <xf numFmtId="0" fontId="3" fillId="17" borderId="3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/>
    </xf>
    <xf numFmtId="1" fontId="18" fillId="17" borderId="24" xfId="0" applyNumberFormat="1" applyFont="1" applyFill="1" applyBorder="1" applyAlignment="1">
      <alignment horizontal="center" vertical="center"/>
    </xf>
    <xf numFmtId="1" fontId="3" fillId="17" borderId="70" xfId="0" applyNumberFormat="1" applyFont="1" applyFill="1" applyBorder="1" applyAlignment="1">
      <alignment horizontal="center" vertical="center"/>
    </xf>
    <xf numFmtId="0" fontId="36" fillId="17" borderId="51" xfId="0" applyFont="1" applyFill="1" applyBorder="1" applyAlignment="1">
      <alignment horizontal="center" vertical="center"/>
    </xf>
    <xf numFmtId="0" fontId="36" fillId="17" borderId="24" xfId="0" applyFont="1" applyFill="1" applyBorder="1" applyAlignment="1">
      <alignment horizontal="center" vertical="center"/>
    </xf>
    <xf numFmtId="0" fontId="36" fillId="17" borderId="54" xfId="0" applyFont="1" applyFill="1" applyBorder="1" applyAlignment="1">
      <alignment horizontal="center" vertical="center"/>
    </xf>
    <xf numFmtId="164" fontId="3" fillId="17" borderId="75" xfId="0" applyNumberFormat="1" applyFont="1" applyFill="1" applyBorder="1" applyAlignment="1">
      <alignment horizontal="center" vertical="center"/>
    </xf>
    <xf numFmtId="0" fontId="0" fillId="18" borderId="88" xfId="0" applyFill="1" applyBorder="1" applyAlignment="1">
      <alignment horizontal="center" vertical="center" wrapText="1"/>
    </xf>
    <xf numFmtId="0" fontId="0" fillId="18" borderId="89" xfId="0" applyFill="1" applyBorder="1" applyAlignment="1">
      <alignment horizontal="center" vertical="center" wrapText="1"/>
    </xf>
    <xf numFmtId="0" fontId="0" fillId="18" borderId="90" xfId="0" applyFill="1" applyBorder="1" applyAlignment="1">
      <alignment horizontal="center" vertical="center" wrapText="1"/>
    </xf>
    <xf numFmtId="0" fontId="0" fillId="18" borderId="91" xfId="0" applyFill="1" applyBorder="1" applyAlignment="1">
      <alignment horizontal="center" vertical="center" wrapText="1"/>
    </xf>
    <xf numFmtId="0" fontId="0" fillId="18" borderId="0" xfId="0" applyFill="1" applyBorder="1" applyAlignment="1">
      <alignment horizontal="center" vertical="center" wrapText="1"/>
    </xf>
    <xf numFmtId="0" fontId="0" fillId="18" borderId="92" xfId="0" applyFill="1" applyBorder="1" applyAlignment="1">
      <alignment horizontal="center" vertical="center" wrapText="1"/>
    </xf>
    <xf numFmtId="0" fontId="0" fillId="18" borderId="93" xfId="0" applyFill="1" applyBorder="1" applyAlignment="1">
      <alignment horizontal="center" vertical="center" wrapText="1"/>
    </xf>
    <xf numFmtId="0" fontId="0" fillId="18" borderId="94" xfId="0" applyFill="1" applyBorder="1" applyAlignment="1">
      <alignment horizontal="center" vertical="center" wrapText="1"/>
    </xf>
    <xf numFmtId="0" fontId="0" fillId="18" borderId="95" xfId="0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left" vertical="center"/>
    </xf>
    <xf numFmtId="0" fontId="34" fillId="2" borderId="71" xfId="0" applyFont="1" applyFill="1" applyBorder="1" applyAlignment="1">
      <alignment horizontal="left" vertical="center"/>
    </xf>
    <xf numFmtId="0" fontId="34" fillId="2" borderId="15" xfId="0" applyFont="1" applyFill="1" applyBorder="1" applyAlignment="1">
      <alignment horizontal="left" vertical="center"/>
    </xf>
    <xf numFmtId="0" fontId="37" fillId="2" borderId="72" xfId="0" applyFont="1" applyFill="1" applyBorder="1" applyAlignment="1">
      <alignment horizontal="left" vertical="center"/>
    </xf>
    <xf numFmtId="0" fontId="37" fillId="2" borderId="73" xfId="0" applyFont="1" applyFill="1" applyBorder="1" applyAlignment="1">
      <alignment horizontal="left" vertical="center"/>
    </xf>
    <xf numFmtId="0" fontId="36" fillId="7" borderId="31" xfId="0" applyFont="1" applyFill="1" applyBorder="1" applyAlignment="1">
      <alignment horizontal="center" vertical="center"/>
    </xf>
    <xf numFmtId="0" fontId="38" fillId="7" borderId="18" xfId="0" applyFont="1" applyFill="1" applyBorder="1" applyAlignment="1">
      <alignment horizontal="center"/>
    </xf>
    <xf numFmtId="0" fontId="36" fillId="8" borderId="31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/>
    </xf>
    <xf numFmtId="0" fontId="36" fillId="9" borderId="30" xfId="0" applyFont="1" applyFill="1" applyBorder="1" applyAlignment="1">
      <alignment horizontal="center" vertical="center"/>
    </xf>
    <xf numFmtId="0" fontId="38" fillId="9" borderId="17" xfId="0" applyFont="1" applyFill="1" applyBorder="1" applyAlignment="1">
      <alignment horizontal="center"/>
    </xf>
    <xf numFmtId="0" fontId="36" fillId="17" borderId="31" xfId="0" applyFont="1" applyFill="1" applyBorder="1" applyAlignment="1">
      <alignment horizontal="center" vertical="center"/>
    </xf>
    <xf numFmtId="0" fontId="38" fillId="17" borderId="18" xfId="0" applyFont="1" applyFill="1" applyBorder="1" applyAlignment="1">
      <alignment horizontal="center"/>
    </xf>
    <xf numFmtId="0" fontId="18" fillId="3" borderId="80" xfId="0" applyFont="1" applyFill="1" applyBorder="1" applyAlignment="1">
      <alignment horizontal="center" vertical="center" wrapText="1"/>
    </xf>
    <xf numFmtId="0" fontId="18" fillId="3" borderId="81" xfId="0" applyFont="1" applyFill="1" applyBorder="1" applyAlignment="1">
      <alignment horizontal="center" vertical="center" wrapText="1"/>
    </xf>
    <xf numFmtId="0" fontId="18" fillId="3" borderId="82" xfId="0" applyFont="1" applyFill="1" applyBorder="1" applyAlignment="1">
      <alignment horizontal="center" vertical="center" wrapText="1"/>
    </xf>
    <xf numFmtId="6" fontId="32" fillId="0" borderId="2" xfId="0" applyNumberFormat="1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164" fontId="12" fillId="8" borderId="86" xfId="0" applyNumberFormat="1" applyFont="1" applyFill="1" applyBorder="1" applyAlignment="1">
      <alignment horizontal="center" vertical="center"/>
    </xf>
    <xf numFmtId="0" fontId="12" fillId="8" borderId="8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vertical="center" wrapText="1"/>
    </xf>
    <xf numFmtId="0" fontId="42" fillId="0" borderId="26" xfId="0" applyFont="1" applyFill="1" applyBorder="1" applyAlignment="1">
      <alignment vertical="center" wrapText="1"/>
    </xf>
    <xf numFmtId="0" fontId="42" fillId="2" borderId="24" xfId="0" applyFont="1" applyFill="1" applyBorder="1" applyAlignment="1">
      <alignment vertical="center" wrapText="1"/>
    </xf>
    <xf numFmtId="0" fontId="43" fillId="0" borderId="42" xfId="0" applyFont="1" applyFill="1" applyBorder="1" applyAlignment="1">
      <alignment vertical="center" wrapText="1"/>
    </xf>
    <xf numFmtId="0" fontId="43" fillId="2" borderId="24" xfId="0" applyFont="1" applyFill="1" applyBorder="1" applyAlignment="1">
      <alignment vertical="center" wrapText="1"/>
    </xf>
    <xf numFmtId="0" fontId="43" fillId="2" borderId="26" xfId="0" applyFont="1" applyFill="1" applyBorder="1" applyAlignment="1">
      <alignment vertical="center" wrapText="1"/>
    </xf>
    <xf numFmtId="0" fontId="42" fillId="2" borderId="2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6"/>
  <sheetViews>
    <sheetView tabSelected="1" workbookViewId="0">
      <selection activeCell="J137" sqref="A1:J137"/>
    </sheetView>
  </sheetViews>
  <sheetFormatPr defaultRowHeight="15" x14ac:dyDescent="0.25"/>
  <cols>
    <col min="1" max="1" width="46.7109375" customWidth="1"/>
    <col min="2" max="3" width="23" customWidth="1"/>
    <col min="4" max="4" width="19.42578125" customWidth="1"/>
    <col min="5" max="5" width="0" hidden="1" customWidth="1"/>
    <col min="6" max="6" width="19.7109375" customWidth="1"/>
    <col min="7" max="9" width="17.5703125" customWidth="1"/>
    <col min="10" max="10" width="65.42578125" customWidth="1"/>
  </cols>
  <sheetData>
    <row r="1" spans="1:10" ht="53.25" thickBot="1" x14ac:dyDescent="0.3">
      <c r="A1" s="1" t="s">
        <v>153</v>
      </c>
      <c r="B1" s="2" t="s">
        <v>0</v>
      </c>
      <c r="C1" s="3" t="s">
        <v>1</v>
      </c>
      <c r="D1" s="297" t="s">
        <v>2</v>
      </c>
      <c r="E1" s="298"/>
      <c r="F1" s="274" t="s">
        <v>3</v>
      </c>
      <c r="G1" s="275"/>
      <c r="H1" s="275"/>
      <c r="I1" s="275"/>
      <c r="J1" s="4" t="s">
        <v>4</v>
      </c>
    </row>
    <row r="2" spans="1:10" ht="63.75" thickBot="1" x14ac:dyDescent="0.3">
      <c r="A2" s="5" t="s">
        <v>5</v>
      </c>
      <c r="B2" s="6" t="s">
        <v>6</v>
      </c>
      <c r="C2" s="7" t="s">
        <v>7</v>
      </c>
      <c r="D2" s="6" t="s">
        <v>8</v>
      </c>
      <c r="E2" s="8" t="s">
        <v>9</v>
      </c>
      <c r="F2" s="9" t="s">
        <v>10</v>
      </c>
      <c r="G2" s="10" t="s">
        <v>11</v>
      </c>
      <c r="H2" s="209" t="s">
        <v>151</v>
      </c>
      <c r="I2" s="242" t="s">
        <v>12</v>
      </c>
      <c r="J2" s="11"/>
    </row>
    <row r="3" spans="1:10" ht="16.5" thickTop="1" x14ac:dyDescent="0.25">
      <c r="A3" s="12" t="s">
        <v>13</v>
      </c>
      <c r="B3" s="13">
        <v>190666</v>
      </c>
      <c r="C3" s="14">
        <v>224062</v>
      </c>
      <c r="D3" s="15">
        <v>246894</v>
      </c>
      <c r="E3" s="16">
        <v>306500</v>
      </c>
      <c r="F3" s="17">
        <v>327000</v>
      </c>
      <c r="G3" s="18">
        <v>327000</v>
      </c>
      <c r="H3" s="19">
        <v>268605</v>
      </c>
      <c r="I3" s="243">
        <v>304000</v>
      </c>
      <c r="J3" s="20" t="s">
        <v>147</v>
      </c>
    </row>
    <row r="4" spans="1:10" ht="15.75" x14ac:dyDescent="0.25">
      <c r="A4" s="21" t="s">
        <v>14</v>
      </c>
      <c r="B4" s="22">
        <v>2633</v>
      </c>
      <c r="C4" s="23">
        <v>3296</v>
      </c>
      <c r="D4" s="22">
        <v>2287</v>
      </c>
      <c r="E4" s="24">
        <v>4000</v>
      </c>
      <c r="F4" s="25">
        <v>4500</v>
      </c>
      <c r="G4" s="26">
        <v>4500</v>
      </c>
      <c r="H4" s="27">
        <v>3146</v>
      </c>
      <c r="I4" s="244">
        <v>4500</v>
      </c>
      <c r="J4" s="233" t="s">
        <v>115</v>
      </c>
    </row>
    <row r="5" spans="1:10" ht="15.75" x14ac:dyDescent="0.25">
      <c r="A5" s="21" t="s">
        <v>15</v>
      </c>
      <c r="B5" s="22">
        <v>99</v>
      </c>
      <c r="C5" s="23">
        <v>50</v>
      </c>
      <c r="D5" s="22">
        <v>0</v>
      </c>
      <c r="E5" s="24">
        <v>500</v>
      </c>
      <c r="F5" s="25">
        <v>0</v>
      </c>
      <c r="G5" s="26">
        <v>0</v>
      </c>
      <c r="H5" s="27">
        <v>0</v>
      </c>
      <c r="I5" s="244">
        <v>0</v>
      </c>
      <c r="J5" s="234"/>
    </row>
    <row r="6" spans="1:10" ht="15.75" x14ac:dyDescent="0.25">
      <c r="A6" s="21" t="s">
        <v>16</v>
      </c>
      <c r="B6" s="22">
        <v>789</v>
      </c>
      <c r="C6" s="23">
        <v>1558</v>
      </c>
      <c r="D6" s="22">
        <v>2575</v>
      </c>
      <c r="E6" s="24">
        <v>500</v>
      </c>
      <c r="F6" s="25">
        <v>1250</v>
      </c>
      <c r="G6" s="26">
        <v>1250</v>
      </c>
      <c r="H6" s="27">
        <v>1820</v>
      </c>
      <c r="I6" s="244">
        <v>1820</v>
      </c>
      <c r="J6" s="234" t="s">
        <v>116</v>
      </c>
    </row>
    <row r="7" spans="1:10" ht="15.75" x14ac:dyDescent="0.25">
      <c r="A7" s="21" t="s">
        <v>17</v>
      </c>
      <c r="B7" s="22">
        <v>2525</v>
      </c>
      <c r="C7" s="23">
        <v>2870</v>
      </c>
      <c r="D7" s="22">
        <v>2343</v>
      </c>
      <c r="E7" s="28">
        <v>2600</v>
      </c>
      <c r="F7" s="25">
        <v>2700</v>
      </c>
      <c r="G7" s="26">
        <v>2700</v>
      </c>
      <c r="H7" s="27">
        <v>2700</v>
      </c>
      <c r="I7" s="244">
        <v>2950</v>
      </c>
      <c r="J7" s="235" t="s">
        <v>117</v>
      </c>
    </row>
    <row r="8" spans="1:10" ht="15.75" x14ac:dyDescent="0.25">
      <c r="A8" s="21" t="s">
        <v>18</v>
      </c>
      <c r="B8" s="22">
        <v>2034</v>
      </c>
      <c r="C8" s="23">
        <v>545</v>
      </c>
      <c r="D8" s="22">
        <v>1564</v>
      </c>
      <c r="E8" s="28">
        <v>1750</v>
      </c>
      <c r="F8" s="25">
        <v>1750</v>
      </c>
      <c r="G8" s="26">
        <v>1750</v>
      </c>
      <c r="H8" s="27">
        <v>1026</v>
      </c>
      <c r="I8" s="244">
        <v>1750</v>
      </c>
      <c r="J8" s="30"/>
    </row>
    <row r="9" spans="1:10" ht="15.75" x14ac:dyDescent="0.25">
      <c r="A9" s="21" t="s">
        <v>19</v>
      </c>
      <c r="B9" s="22">
        <v>1549</v>
      </c>
      <c r="C9" s="23">
        <v>1592</v>
      </c>
      <c r="D9" s="22">
        <v>1496</v>
      </c>
      <c r="E9" s="28">
        <v>2000</v>
      </c>
      <c r="F9" s="25">
        <v>1600</v>
      </c>
      <c r="G9" s="26">
        <v>1600</v>
      </c>
      <c r="H9" s="27">
        <v>1536</v>
      </c>
      <c r="I9" s="244">
        <v>1536</v>
      </c>
      <c r="J9" s="30"/>
    </row>
    <row r="10" spans="1:10" ht="15.75" x14ac:dyDescent="0.25">
      <c r="A10" s="21" t="s">
        <v>123</v>
      </c>
      <c r="B10" s="22"/>
      <c r="C10" s="23"/>
      <c r="D10" s="22">
        <v>0</v>
      </c>
      <c r="E10" s="28"/>
      <c r="F10" s="25">
        <v>3500</v>
      </c>
      <c r="G10" s="26">
        <v>3500</v>
      </c>
      <c r="H10" s="27">
        <v>4351</v>
      </c>
      <c r="I10" s="244">
        <v>4450</v>
      </c>
      <c r="J10" s="236" t="s">
        <v>118</v>
      </c>
    </row>
    <row r="11" spans="1:10" ht="31.5" x14ac:dyDescent="0.25">
      <c r="A11" s="21" t="s">
        <v>124</v>
      </c>
      <c r="B11" s="22"/>
      <c r="C11" s="23"/>
      <c r="D11" s="22">
        <v>0</v>
      </c>
      <c r="E11" s="28"/>
      <c r="F11" s="25">
        <v>6250</v>
      </c>
      <c r="G11" s="26">
        <v>6250</v>
      </c>
      <c r="H11" s="27">
        <v>46045</v>
      </c>
      <c r="I11" s="245">
        <v>55000</v>
      </c>
      <c r="J11" s="241" t="s">
        <v>170</v>
      </c>
    </row>
    <row r="12" spans="1:10" ht="15.75" x14ac:dyDescent="0.25">
      <c r="A12" s="21" t="s">
        <v>20</v>
      </c>
      <c r="B12" s="22">
        <v>5536</v>
      </c>
      <c r="C12" s="23">
        <v>7365</v>
      </c>
      <c r="D12" s="22">
        <v>7431</v>
      </c>
      <c r="E12" s="28">
        <v>7431</v>
      </c>
      <c r="F12" s="25">
        <v>8000</v>
      </c>
      <c r="G12" s="26">
        <v>8000</v>
      </c>
      <c r="H12" s="27">
        <v>7514</v>
      </c>
      <c r="I12" s="244">
        <v>7514</v>
      </c>
      <c r="J12" s="29"/>
    </row>
    <row r="13" spans="1:10" ht="15.75" x14ac:dyDescent="0.25">
      <c r="A13" s="21" t="s">
        <v>125</v>
      </c>
      <c r="B13" s="22"/>
      <c r="C13" s="23"/>
      <c r="D13" s="22">
        <v>0</v>
      </c>
      <c r="E13" s="28"/>
      <c r="F13" s="25">
        <v>5000</v>
      </c>
      <c r="G13" s="26">
        <v>5000</v>
      </c>
      <c r="H13" s="27">
        <v>3494</v>
      </c>
      <c r="I13" s="244">
        <v>4000</v>
      </c>
      <c r="J13" s="235"/>
    </row>
    <row r="14" spans="1:10" ht="15.75" x14ac:dyDescent="0.25">
      <c r="A14" s="21" t="s">
        <v>21</v>
      </c>
      <c r="B14" s="22">
        <v>2012</v>
      </c>
      <c r="C14" s="23">
        <v>864</v>
      </c>
      <c r="D14" s="22">
        <v>5082</v>
      </c>
      <c r="E14" s="24">
        <v>1500</v>
      </c>
      <c r="F14" s="25">
        <v>10000</v>
      </c>
      <c r="G14" s="26">
        <v>10000</v>
      </c>
      <c r="H14" s="27">
        <v>1986</v>
      </c>
      <c r="I14" s="244">
        <v>2000</v>
      </c>
      <c r="J14" s="29" t="s">
        <v>135</v>
      </c>
    </row>
    <row r="15" spans="1:10" ht="15.75" x14ac:dyDescent="0.25">
      <c r="A15" s="31" t="s">
        <v>126</v>
      </c>
      <c r="B15" s="32"/>
      <c r="C15" s="33"/>
      <c r="D15" s="32">
        <v>0</v>
      </c>
      <c r="E15" s="34"/>
      <c r="F15" s="35">
        <v>750</v>
      </c>
      <c r="G15" s="36">
        <v>750</v>
      </c>
      <c r="H15" s="37">
        <v>219</v>
      </c>
      <c r="I15" s="246">
        <v>500</v>
      </c>
      <c r="J15" s="29"/>
    </row>
    <row r="16" spans="1:10" ht="15.75" x14ac:dyDescent="0.25">
      <c r="A16" s="31" t="s">
        <v>127</v>
      </c>
      <c r="B16" s="32"/>
      <c r="C16" s="33"/>
      <c r="D16" s="32">
        <v>0</v>
      </c>
      <c r="E16" s="34"/>
      <c r="F16" s="35">
        <v>1500</v>
      </c>
      <c r="G16" s="36">
        <v>1500</v>
      </c>
      <c r="H16" s="37">
        <v>1150</v>
      </c>
      <c r="I16" s="246">
        <v>1650</v>
      </c>
      <c r="J16" s="305" t="s">
        <v>169</v>
      </c>
    </row>
    <row r="17" spans="1:10" ht="16.5" thickBot="1" x14ac:dyDescent="0.3">
      <c r="A17" s="38" t="s">
        <v>22</v>
      </c>
      <c r="B17" s="32">
        <v>-408</v>
      </c>
      <c r="C17" s="33">
        <v>-40</v>
      </c>
      <c r="D17" s="32">
        <v>0</v>
      </c>
      <c r="E17" s="34">
        <v>0</v>
      </c>
      <c r="F17" s="35">
        <v>0</v>
      </c>
      <c r="G17" s="36">
        <v>0</v>
      </c>
      <c r="H17" s="37">
        <v>0</v>
      </c>
      <c r="I17" s="246">
        <v>0</v>
      </c>
      <c r="J17" s="39"/>
    </row>
    <row r="18" spans="1:10" ht="20.25" thickTop="1" thickBot="1" x14ac:dyDescent="0.3">
      <c r="A18" s="40" t="s">
        <v>23</v>
      </c>
      <c r="B18" s="41">
        <f t="shared" ref="B18:I18" si="0">SUM(B3:B17)</f>
        <v>207435</v>
      </c>
      <c r="C18" s="42">
        <f t="shared" si="0"/>
        <v>242162</v>
      </c>
      <c r="D18" s="41">
        <f t="shared" si="0"/>
        <v>269672</v>
      </c>
      <c r="E18" s="43">
        <f t="shared" si="0"/>
        <v>326781</v>
      </c>
      <c r="F18" s="44">
        <f t="shared" si="0"/>
        <v>373800</v>
      </c>
      <c r="G18" s="45">
        <f t="shared" si="0"/>
        <v>373800</v>
      </c>
      <c r="H18" s="46">
        <f t="shared" si="0"/>
        <v>343592</v>
      </c>
      <c r="I18" s="247">
        <f t="shared" si="0"/>
        <v>391670</v>
      </c>
      <c r="J18" s="47" t="s">
        <v>136</v>
      </c>
    </row>
    <row r="19" spans="1:10" ht="48.75" thickTop="1" thickBot="1" x14ac:dyDescent="0.3">
      <c r="A19" s="48" t="s">
        <v>24</v>
      </c>
      <c r="B19" s="49" t="s">
        <v>6</v>
      </c>
      <c r="C19" s="50" t="s">
        <v>7</v>
      </c>
      <c r="D19" s="51" t="s">
        <v>25</v>
      </c>
      <c r="E19" s="52" t="s">
        <v>26</v>
      </c>
      <c r="F19" s="53" t="s">
        <v>10</v>
      </c>
      <c r="G19" s="54" t="s">
        <v>11</v>
      </c>
      <c r="H19" s="209" t="s">
        <v>151</v>
      </c>
      <c r="I19" s="242" t="s">
        <v>12</v>
      </c>
      <c r="J19" s="55"/>
    </row>
    <row r="20" spans="1:10" ht="16.5" thickTop="1" x14ac:dyDescent="0.25">
      <c r="A20" s="56" t="s">
        <v>27</v>
      </c>
      <c r="B20" s="13">
        <v>379</v>
      </c>
      <c r="C20" s="14">
        <v>394</v>
      </c>
      <c r="D20" s="57">
        <v>0</v>
      </c>
      <c r="E20" s="58">
        <v>400</v>
      </c>
      <c r="F20" s="59">
        <v>410</v>
      </c>
      <c r="G20" s="60">
        <v>410</v>
      </c>
      <c r="H20" s="61">
        <v>525</v>
      </c>
      <c r="I20" s="248">
        <v>525</v>
      </c>
      <c r="J20" s="299" t="s">
        <v>155</v>
      </c>
    </row>
    <row r="21" spans="1:10" ht="15.75" x14ac:dyDescent="0.25">
      <c r="A21" s="62" t="s">
        <v>28</v>
      </c>
      <c r="B21" s="22">
        <v>5902</v>
      </c>
      <c r="C21" s="23">
        <v>4196</v>
      </c>
      <c r="D21" s="22">
        <v>743</v>
      </c>
      <c r="E21" s="24">
        <v>5750</v>
      </c>
      <c r="F21" s="25">
        <v>5750</v>
      </c>
      <c r="G21" s="26">
        <v>5750</v>
      </c>
      <c r="H21" s="27">
        <v>874</v>
      </c>
      <c r="I21" s="244">
        <v>2000</v>
      </c>
      <c r="J21" s="304" t="s">
        <v>154</v>
      </c>
    </row>
    <row r="22" spans="1:10" ht="15.75" x14ac:dyDescent="0.25">
      <c r="A22" s="64" t="s">
        <v>29</v>
      </c>
      <c r="B22" s="22">
        <v>-2123</v>
      </c>
      <c r="C22" s="23">
        <v>-1127</v>
      </c>
      <c r="D22" s="22">
        <v>0</v>
      </c>
      <c r="E22" s="65">
        <v>0</v>
      </c>
      <c r="F22" s="25">
        <v>0</v>
      </c>
      <c r="G22" s="26">
        <v>0</v>
      </c>
      <c r="H22" s="27">
        <v>0</v>
      </c>
      <c r="I22" s="244">
        <v>0</v>
      </c>
      <c r="J22" s="66"/>
    </row>
    <row r="23" spans="1:10" ht="15.75" x14ac:dyDescent="0.25">
      <c r="A23" s="67" t="s">
        <v>30</v>
      </c>
      <c r="B23" s="22">
        <v>24</v>
      </c>
      <c r="C23" s="23">
        <v>344</v>
      </c>
      <c r="D23" s="22">
        <v>0</v>
      </c>
      <c r="E23" s="24">
        <v>400</v>
      </c>
      <c r="F23" s="25">
        <v>200</v>
      </c>
      <c r="G23" s="26">
        <v>200</v>
      </c>
      <c r="H23" s="27">
        <v>110</v>
      </c>
      <c r="I23" s="244">
        <v>200</v>
      </c>
      <c r="J23" s="63"/>
    </row>
    <row r="24" spans="1:10" ht="15.75" x14ac:dyDescent="0.25">
      <c r="A24" s="62" t="s">
        <v>31</v>
      </c>
      <c r="B24" s="22">
        <v>401</v>
      </c>
      <c r="C24" s="23">
        <v>146</v>
      </c>
      <c r="D24" s="22">
        <v>0</v>
      </c>
      <c r="E24" s="24">
        <v>400</v>
      </c>
      <c r="F24" s="25">
        <v>400</v>
      </c>
      <c r="G24" s="26">
        <v>400</v>
      </c>
      <c r="H24" s="27">
        <v>7</v>
      </c>
      <c r="I24" s="244">
        <v>50</v>
      </c>
      <c r="J24" s="63"/>
    </row>
    <row r="25" spans="1:10" ht="31.5" x14ac:dyDescent="0.25">
      <c r="A25" s="62" t="s">
        <v>32</v>
      </c>
      <c r="B25" s="22">
        <v>3788</v>
      </c>
      <c r="C25" s="23">
        <v>2623</v>
      </c>
      <c r="D25" s="22">
        <v>3152</v>
      </c>
      <c r="E25" s="24">
        <v>6400</v>
      </c>
      <c r="F25" s="25">
        <v>6560</v>
      </c>
      <c r="G25" s="26">
        <v>6560</v>
      </c>
      <c r="H25" s="27">
        <v>0</v>
      </c>
      <c r="I25" s="244">
        <v>3000</v>
      </c>
      <c r="J25" s="304" t="s">
        <v>168</v>
      </c>
    </row>
    <row r="26" spans="1:10" ht="15.75" x14ac:dyDescent="0.25">
      <c r="A26" s="62" t="s">
        <v>33</v>
      </c>
      <c r="B26" s="22">
        <v>948</v>
      </c>
      <c r="C26" s="23">
        <v>352</v>
      </c>
      <c r="D26" s="22">
        <v>1085</v>
      </c>
      <c r="E26" s="24">
        <v>2000</v>
      </c>
      <c r="F26" s="25">
        <v>1000</v>
      </c>
      <c r="G26" s="26">
        <v>1000</v>
      </c>
      <c r="H26" s="27">
        <v>0</v>
      </c>
      <c r="I26" s="244">
        <v>200</v>
      </c>
      <c r="J26" s="63" t="s">
        <v>119</v>
      </c>
    </row>
    <row r="27" spans="1:10" ht="15.75" x14ac:dyDescent="0.25">
      <c r="A27" s="62" t="s">
        <v>34</v>
      </c>
      <c r="B27" s="22">
        <v>0</v>
      </c>
      <c r="C27" s="23">
        <v>1281</v>
      </c>
      <c r="D27" s="22">
        <v>2069</v>
      </c>
      <c r="E27" s="24">
        <v>1500</v>
      </c>
      <c r="F27" s="25">
        <v>1500</v>
      </c>
      <c r="G27" s="26">
        <v>1500</v>
      </c>
      <c r="H27" s="27">
        <v>356</v>
      </c>
      <c r="I27" s="244">
        <v>400</v>
      </c>
      <c r="J27" s="66" t="s">
        <v>148</v>
      </c>
    </row>
    <row r="28" spans="1:10" ht="15.75" x14ac:dyDescent="0.25">
      <c r="A28" s="21" t="s">
        <v>35</v>
      </c>
      <c r="B28" s="22">
        <v>3123</v>
      </c>
      <c r="C28" s="23">
        <v>3908</v>
      </c>
      <c r="D28" s="22">
        <v>11032</v>
      </c>
      <c r="E28" s="24">
        <v>6250</v>
      </c>
      <c r="F28" s="25">
        <v>0</v>
      </c>
      <c r="G28" s="26">
        <v>0</v>
      </c>
      <c r="H28" s="27">
        <v>0</v>
      </c>
      <c r="I28" s="244">
        <v>0</v>
      </c>
      <c r="J28" s="66"/>
    </row>
    <row r="29" spans="1:10" ht="31.5" x14ac:dyDescent="0.25">
      <c r="A29" s="21" t="s">
        <v>36</v>
      </c>
      <c r="B29" s="22">
        <v>0</v>
      </c>
      <c r="C29" s="23">
        <v>161</v>
      </c>
      <c r="D29" s="22">
        <v>0</v>
      </c>
      <c r="E29" s="68">
        <v>6000</v>
      </c>
      <c r="F29" s="25">
        <v>6000</v>
      </c>
      <c r="G29" s="26">
        <v>6000</v>
      </c>
      <c r="H29" s="27">
        <v>9524</v>
      </c>
      <c r="I29" s="244">
        <v>9524</v>
      </c>
      <c r="J29" s="66" t="s">
        <v>149</v>
      </c>
    </row>
    <row r="30" spans="1:10" ht="15.75" x14ac:dyDescent="0.25">
      <c r="A30" s="21" t="s">
        <v>37</v>
      </c>
      <c r="B30" s="22">
        <v>2179</v>
      </c>
      <c r="C30" s="23">
        <v>2558</v>
      </c>
      <c r="D30" s="22">
        <v>3009</v>
      </c>
      <c r="E30" s="24">
        <v>2150</v>
      </c>
      <c r="F30" s="25">
        <v>0</v>
      </c>
      <c r="G30" s="26">
        <v>0</v>
      </c>
      <c r="H30" s="27">
        <v>0</v>
      </c>
      <c r="I30" s="244">
        <v>0</v>
      </c>
      <c r="J30" s="66"/>
    </row>
    <row r="31" spans="1:10" ht="31.5" x14ac:dyDescent="0.25">
      <c r="A31" s="21" t="s">
        <v>38</v>
      </c>
      <c r="B31" s="22">
        <v>1349</v>
      </c>
      <c r="C31" s="23">
        <v>4133</v>
      </c>
      <c r="D31" s="22">
        <v>2436</v>
      </c>
      <c r="E31" s="24">
        <v>2000</v>
      </c>
      <c r="F31" s="25">
        <v>6000</v>
      </c>
      <c r="G31" s="26">
        <v>6900</v>
      </c>
      <c r="H31" s="27">
        <v>2197</v>
      </c>
      <c r="I31" s="244">
        <v>3800</v>
      </c>
      <c r="J31" s="66" t="s">
        <v>152</v>
      </c>
    </row>
    <row r="32" spans="1:10" ht="16.5" thickBot="1" x14ac:dyDescent="0.3">
      <c r="A32" s="31" t="s">
        <v>39</v>
      </c>
      <c r="B32" s="32">
        <v>1049</v>
      </c>
      <c r="C32" s="33">
        <v>11312</v>
      </c>
      <c r="D32" s="69">
        <v>293</v>
      </c>
      <c r="E32" s="70">
        <v>2500</v>
      </c>
      <c r="F32" s="71">
        <v>0</v>
      </c>
      <c r="G32" s="72">
        <v>0</v>
      </c>
      <c r="H32" s="73">
        <v>0</v>
      </c>
      <c r="I32" s="249">
        <v>0</v>
      </c>
      <c r="J32" s="74"/>
    </row>
    <row r="33" spans="1:10" ht="17.25" thickTop="1" thickBot="1" x14ac:dyDescent="0.3">
      <c r="A33" s="40" t="s">
        <v>23</v>
      </c>
      <c r="B33" s="41">
        <f t="shared" ref="B33:I33" si="1">SUM(B20:B32)</f>
        <v>17019</v>
      </c>
      <c r="C33" s="42">
        <f t="shared" si="1"/>
        <v>30281</v>
      </c>
      <c r="D33" s="75">
        <f t="shared" si="1"/>
        <v>23819</v>
      </c>
      <c r="E33" s="76">
        <f t="shared" si="1"/>
        <v>35750</v>
      </c>
      <c r="F33" s="77">
        <f t="shared" si="1"/>
        <v>27820</v>
      </c>
      <c r="G33" s="78">
        <f t="shared" si="1"/>
        <v>28720</v>
      </c>
      <c r="H33" s="79">
        <f t="shared" si="1"/>
        <v>13593</v>
      </c>
      <c r="I33" s="250">
        <f t="shared" si="1"/>
        <v>19699</v>
      </c>
      <c r="J33" s="47" t="s">
        <v>137</v>
      </c>
    </row>
    <row r="34" spans="1:10" ht="48.75" thickTop="1" thickBot="1" x14ac:dyDescent="0.3">
      <c r="A34" s="48" t="s">
        <v>40</v>
      </c>
      <c r="B34" s="49" t="s">
        <v>6</v>
      </c>
      <c r="C34" s="50" t="s">
        <v>7</v>
      </c>
      <c r="D34" s="51" t="s">
        <v>25</v>
      </c>
      <c r="E34" s="52" t="s">
        <v>26</v>
      </c>
      <c r="F34" s="53" t="s">
        <v>10</v>
      </c>
      <c r="G34" s="54" t="s">
        <v>11</v>
      </c>
      <c r="H34" s="209" t="s">
        <v>151</v>
      </c>
      <c r="I34" s="251" t="s">
        <v>12</v>
      </c>
      <c r="J34" s="47"/>
    </row>
    <row r="35" spans="1:10" ht="32.25" thickTop="1" x14ac:dyDescent="0.25">
      <c r="A35" s="80" t="s">
        <v>120</v>
      </c>
      <c r="B35" s="57">
        <v>2390</v>
      </c>
      <c r="C35" s="81">
        <v>4710</v>
      </c>
      <c r="D35" s="57">
        <v>6108</v>
      </c>
      <c r="E35" s="82">
        <v>5000</v>
      </c>
      <c r="F35" s="83">
        <v>20000</v>
      </c>
      <c r="G35" s="84">
        <v>20000</v>
      </c>
      <c r="H35" s="85">
        <v>12049</v>
      </c>
      <c r="I35" s="252">
        <v>15000</v>
      </c>
      <c r="J35" s="302" t="s">
        <v>165</v>
      </c>
    </row>
    <row r="36" spans="1:10" ht="15.75" x14ac:dyDescent="0.25">
      <c r="A36" s="62" t="s">
        <v>41</v>
      </c>
      <c r="B36" s="22">
        <v>12636</v>
      </c>
      <c r="C36" s="23">
        <v>12636</v>
      </c>
      <c r="D36" s="22">
        <v>0</v>
      </c>
      <c r="E36" s="24">
        <v>12636</v>
      </c>
      <c r="F36" s="87">
        <v>0</v>
      </c>
      <c r="G36" s="88">
        <v>0</v>
      </c>
      <c r="H36" s="89">
        <v>0</v>
      </c>
      <c r="I36" s="253">
        <v>0</v>
      </c>
      <c r="J36" s="66"/>
    </row>
    <row r="37" spans="1:10" ht="15.75" x14ac:dyDescent="0.25">
      <c r="A37" s="62" t="s">
        <v>42</v>
      </c>
      <c r="B37" s="22">
        <v>14737</v>
      </c>
      <c r="C37" s="23">
        <v>14219</v>
      </c>
      <c r="D37" s="22">
        <v>3135</v>
      </c>
      <c r="E37" s="24">
        <v>15000</v>
      </c>
      <c r="F37" s="25">
        <v>5800</v>
      </c>
      <c r="G37" s="26">
        <v>5800</v>
      </c>
      <c r="H37" s="27">
        <v>12109</v>
      </c>
      <c r="I37" s="244">
        <v>12300</v>
      </c>
      <c r="J37" s="66"/>
    </row>
    <row r="38" spans="1:10" ht="15.75" x14ac:dyDescent="0.25">
      <c r="A38" s="64" t="s">
        <v>43</v>
      </c>
      <c r="B38" s="22">
        <v>-18260</v>
      </c>
      <c r="C38" s="23">
        <v>-16844</v>
      </c>
      <c r="D38" s="22">
        <v>-468</v>
      </c>
      <c r="E38" s="90">
        <v>-15000</v>
      </c>
      <c r="F38" s="25">
        <v>-500</v>
      </c>
      <c r="G38" s="26">
        <v>-500</v>
      </c>
      <c r="H38" s="27">
        <v>-11797</v>
      </c>
      <c r="I38" s="244">
        <v>-13400</v>
      </c>
      <c r="J38" s="66" t="s">
        <v>139</v>
      </c>
    </row>
    <row r="39" spans="1:10" ht="15.75" x14ac:dyDescent="0.25">
      <c r="A39" s="64" t="s">
        <v>44</v>
      </c>
      <c r="B39" s="22"/>
      <c r="C39" s="23"/>
      <c r="D39" s="22"/>
      <c r="E39" s="90"/>
      <c r="F39" s="25">
        <v>0</v>
      </c>
      <c r="G39" s="26">
        <v>0</v>
      </c>
      <c r="H39" s="27">
        <v>-2346</v>
      </c>
      <c r="I39" s="244">
        <v>-2346</v>
      </c>
      <c r="J39" s="66"/>
    </row>
    <row r="40" spans="1:10" ht="15.75" x14ac:dyDescent="0.25">
      <c r="A40" s="62" t="s">
        <v>45</v>
      </c>
      <c r="B40" s="22">
        <v>172</v>
      </c>
      <c r="C40" s="23">
        <v>20</v>
      </c>
      <c r="D40" s="22">
        <v>0</v>
      </c>
      <c r="E40" s="28">
        <v>210</v>
      </c>
      <c r="F40" s="25">
        <v>200</v>
      </c>
      <c r="G40" s="26">
        <v>200</v>
      </c>
      <c r="H40" s="27">
        <v>27</v>
      </c>
      <c r="I40" s="244">
        <v>100</v>
      </c>
      <c r="J40" s="66"/>
    </row>
    <row r="41" spans="1:10" ht="32.25" thickBot="1" x14ac:dyDescent="0.3">
      <c r="A41" s="91" t="s">
        <v>46</v>
      </c>
      <c r="B41" s="92">
        <v>172</v>
      </c>
      <c r="C41" s="93">
        <v>553</v>
      </c>
      <c r="D41" s="92">
        <v>275</v>
      </c>
      <c r="E41" s="94">
        <v>600</v>
      </c>
      <c r="F41" s="95">
        <v>300</v>
      </c>
      <c r="G41" s="96">
        <v>300</v>
      </c>
      <c r="H41" s="97">
        <v>306</v>
      </c>
      <c r="I41" s="254">
        <v>306</v>
      </c>
      <c r="J41" s="63"/>
    </row>
    <row r="42" spans="1:10" ht="17.25" thickTop="1" thickBot="1" x14ac:dyDescent="0.3">
      <c r="A42" s="40" t="s">
        <v>23</v>
      </c>
      <c r="B42" s="41">
        <f t="shared" ref="B42:H42" si="2">SUM(B35:B41)</f>
        <v>11847</v>
      </c>
      <c r="C42" s="42">
        <f t="shared" si="2"/>
        <v>15294</v>
      </c>
      <c r="D42" s="75">
        <f t="shared" si="2"/>
        <v>9050</v>
      </c>
      <c r="E42" s="76">
        <f t="shared" si="2"/>
        <v>18446</v>
      </c>
      <c r="F42" s="98">
        <f t="shared" si="2"/>
        <v>25800</v>
      </c>
      <c r="G42" s="99">
        <f t="shared" si="2"/>
        <v>25800</v>
      </c>
      <c r="H42" s="100">
        <f t="shared" si="2"/>
        <v>10348</v>
      </c>
      <c r="I42" s="255">
        <f>SUM(I35:I41)</f>
        <v>11960</v>
      </c>
      <c r="J42" s="47" t="s">
        <v>138</v>
      </c>
    </row>
    <row r="43" spans="1:10" ht="48.75" thickTop="1" thickBot="1" x14ac:dyDescent="0.3">
      <c r="A43" s="48" t="s">
        <v>47</v>
      </c>
      <c r="B43" s="49" t="s">
        <v>6</v>
      </c>
      <c r="C43" s="50" t="s">
        <v>7</v>
      </c>
      <c r="D43" s="51" t="s">
        <v>25</v>
      </c>
      <c r="E43" s="52" t="s">
        <v>26</v>
      </c>
      <c r="F43" s="53" t="s">
        <v>10</v>
      </c>
      <c r="G43" s="54" t="s">
        <v>11</v>
      </c>
      <c r="H43" s="209" t="s">
        <v>151</v>
      </c>
      <c r="I43" s="251" t="s">
        <v>12</v>
      </c>
      <c r="J43" s="47"/>
    </row>
    <row r="44" spans="1:10" ht="16.5" thickTop="1" x14ac:dyDescent="0.25">
      <c r="A44" s="80" t="s">
        <v>48</v>
      </c>
      <c r="B44" s="57">
        <v>2738</v>
      </c>
      <c r="C44" s="81">
        <v>1545</v>
      </c>
      <c r="D44" s="57">
        <v>2456</v>
      </c>
      <c r="E44" s="101">
        <v>3000</v>
      </c>
      <c r="F44" s="83">
        <v>2000</v>
      </c>
      <c r="G44" s="84">
        <v>2000</v>
      </c>
      <c r="H44" s="85">
        <v>2324</v>
      </c>
      <c r="I44" s="252">
        <v>2600</v>
      </c>
      <c r="J44" s="63" t="s">
        <v>140</v>
      </c>
    </row>
    <row r="45" spans="1:10" ht="47.25" x14ac:dyDescent="0.25">
      <c r="A45" s="62" t="s">
        <v>49</v>
      </c>
      <c r="B45" s="22">
        <v>27453</v>
      </c>
      <c r="C45" s="23">
        <v>4160</v>
      </c>
      <c r="D45" s="22">
        <v>191</v>
      </c>
      <c r="E45" s="24">
        <v>5000</v>
      </c>
      <c r="F45" s="25">
        <v>5000</v>
      </c>
      <c r="G45" s="26">
        <v>5000</v>
      </c>
      <c r="H45" s="27">
        <v>1986</v>
      </c>
      <c r="I45" s="244">
        <v>9250</v>
      </c>
      <c r="J45" s="300" t="s">
        <v>156</v>
      </c>
    </row>
    <row r="46" spans="1:10" ht="15.75" x14ac:dyDescent="0.25">
      <c r="A46" s="62" t="s">
        <v>50</v>
      </c>
      <c r="B46" s="22">
        <v>5880</v>
      </c>
      <c r="C46" s="23">
        <v>6015</v>
      </c>
      <c r="D46" s="22">
        <v>6113</v>
      </c>
      <c r="E46" s="28">
        <v>7000</v>
      </c>
      <c r="F46" s="25">
        <v>6500</v>
      </c>
      <c r="G46" s="26">
        <v>6500</v>
      </c>
      <c r="H46" s="27">
        <v>6113</v>
      </c>
      <c r="I46" s="244">
        <v>6113</v>
      </c>
      <c r="J46" s="66"/>
    </row>
    <row r="47" spans="1:10" ht="15.75" x14ac:dyDescent="0.25">
      <c r="A47" s="62" t="s">
        <v>51</v>
      </c>
      <c r="B47" s="22">
        <v>111</v>
      </c>
      <c r="C47" s="23">
        <v>120</v>
      </c>
      <c r="D47" s="22">
        <v>333</v>
      </c>
      <c r="E47" s="102">
        <v>200</v>
      </c>
      <c r="F47" s="25">
        <v>200</v>
      </c>
      <c r="G47" s="26">
        <v>200</v>
      </c>
      <c r="H47" s="27">
        <v>174</v>
      </c>
      <c r="I47" s="244">
        <v>200</v>
      </c>
      <c r="J47" s="66"/>
    </row>
    <row r="48" spans="1:10" ht="31.5" x14ac:dyDescent="0.25">
      <c r="A48" s="62" t="s">
        <v>52</v>
      </c>
      <c r="B48" s="22">
        <v>3783</v>
      </c>
      <c r="C48" s="23">
        <v>3046</v>
      </c>
      <c r="D48" s="22">
        <v>3894</v>
      </c>
      <c r="E48" s="68">
        <v>3500</v>
      </c>
      <c r="F48" s="25">
        <v>3500</v>
      </c>
      <c r="G48" s="26">
        <v>3500</v>
      </c>
      <c r="H48" s="27">
        <v>3999</v>
      </c>
      <c r="I48" s="244">
        <v>4600</v>
      </c>
      <c r="J48" s="237" t="s">
        <v>157</v>
      </c>
    </row>
    <row r="49" spans="1:10" ht="15.75" x14ac:dyDescent="0.25">
      <c r="A49" s="62" t="s">
        <v>53</v>
      </c>
      <c r="B49" s="22">
        <v>2599</v>
      </c>
      <c r="C49" s="23">
        <v>1281</v>
      </c>
      <c r="D49" s="22">
        <v>1291</v>
      </c>
      <c r="E49" s="24">
        <v>2000</v>
      </c>
      <c r="F49" s="25">
        <v>1000</v>
      </c>
      <c r="G49" s="26">
        <v>1000</v>
      </c>
      <c r="H49" s="27">
        <v>801</v>
      </c>
      <c r="I49" s="244">
        <v>1000</v>
      </c>
      <c r="J49" s="66"/>
    </row>
    <row r="50" spans="1:10" ht="15.75" x14ac:dyDescent="0.25">
      <c r="A50" s="62" t="s">
        <v>54</v>
      </c>
      <c r="B50" s="22">
        <v>2044</v>
      </c>
      <c r="C50" s="23">
        <v>71</v>
      </c>
      <c r="D50" s="22">
        <v>0</v>
      </c>
      <c r="E50" s="24">
        <v>500</v>
      </c>
      <c r="F50" s="25">
        <v>2500</v>
      </c>
      <c r="G50" s="26">
        <v>2500</v>
      </c>
      <c r="H50" s="27">
        <v>2234</v>
      </c>
      <c r="I50" s="244">
        <v>2500</v>
      </c>
      <c r="J50" s="66"/>
    </row>
    <row r="51" spans="1:10" ht="15.75" x14ac:dyDescent="0.25">
      <c r="A51" s="64" t="s">
        <v>55</v>
      </c>
      <c r="B51" s="22">
        <v>-3357</v>
      </c>
      <c r="C51" s="23">
        <v>-2994</v>
      </c>
      <c r="D51" s="22">
        <v>0</v>
      </c>
      <c r="E51" s="90">
        <v>-3000</v>
      </c>
      <c r="F51" s="25">
        <v>-3000</v>
      </c>
      <c r="G51" s="26">
        <v>-3000</v>
      </c>
      <c r="H51" s="27">
        <v>0</v>
      </c>
      <c r="I51" s="244">
        <v>0</v>
      </c>
      <c r="J51" s="29"/>
    </row>
    <row r="52" spans="1:10" ht="16.5" thickBot="1" x14ac:dyDescent="0.3">
      <c r="A52" s="103" t="s">
        <v>56</v>
      </c>
      <c r="B52" s="92">
        <v>-2233</v>
      </c>
      <c r="C52" s="93">
        <v>-2566</v>
      </c>
      <c r="D52" s="92">
        <v>-832</v>
      </c>
      <c r="E52" s="104">
        <v>-2750</v>
      </c>
      <c r="F52" s="35">
        <v>-2750</v>
      </c>
      <c r="G52" s="36">
        <v>-2750</v>
      </c>
      <c r="H52" s="37">
        <v>-4023</v>
      </c>
      <c r="I52" s="246">
        <v>-4023</v>
      </c>
      <c r="J52" s="74"/>
    </row>
    <row r="53" spans="1:10" ht="17.25" thickTop="1" thickBot="1" x14ac:dyDescent="0.3">
      <c r="A53" s="40" t="s">
        <v>23</v>
      </c>
      <c r="B53" s="41">
        <f t="shared" ref="B53:I53" si="3">SUM(B44:B52)</f>
        <v>39018</v>
      </c>
      <c r="C53" s="42">
        <f t="shared" si="3"/>
        <v>10678</v>
      </c>
      <c r="D53" s="75">
        <f t="shared" si="3"/>
        <v>13446</v>
      </c>
      <c r="E53" s="76">
        <f t="shared" si="3"/>
        <v>15450</v>
      </c>
      <c r="F53" s="105">
        <f t="shared" si="3"/>
        <v>14950</v>
      </c>
      <c r="G53" s="106">
        <f t="shared" si="3"/>
        <v>14950</v>
      </c>
      <c r="H53" s="107">
        <f t="shared" si="3"/>
        <v>13608</v>
      </c>
      <c r="I53" s="256">
        <f t="shared" si="3"/>
        <v>22240</v>
      </c>
      <c r="J53" s="47"/>
    </row>
    <row r="54" spans="1:10" ht="48.75" thickTop="1" thickBot="1" x14ac:dyDescent="0.3">
      <c r="A54" s="48" t="s">
        <v>57</v>
      </c>
      <c r="B54" s="49" t="s">
        <v>6</v>
      </c>
      <c r="C54" s="50" t="s">
        <v>7</v>
      </c>
      <c r="D54" s="51" t="s">
        <v>25</v>
      </c>
      <c r="E54" s="52" t="s">
        <v>26</v>
      </c>
      <c r="F54" s="9" t="s">
        <v>10</v>
      </c>
      <c r="G54" s="108" t="s">
        <v>11</v>
      </c>
      <c r="H54" s="209" t="s">
        <v>151</v>
      </c>
      <c r="I54" s="257" t="s">
        <v>12</v>
      </c>
      <c r="J54" s="109"/>
    </row>
    <row r="55" spans="1:10" ht="32.25" thickTop="1" x14ac:dyDescent="0.25">
      <c r="A55" s="110" t="s">
        <v>58</v>
      </c>
      <c r="B55" s="13">
        <v>9776</v>
      </c>
      <c r="C55" s="14">
        <v>4362</v>
      </c>
      <c r="D55" s="57">
        <v>1226</v>
      </c>
      <c r="E55" s="101">
        <v>5500</v>
      </c>
      <c r="F55" s="17">
        <v>5500</v>
      </c>
      <c r="G55" s="18">
        <v>5500</v>
      </c>
      <c r="H55" s="19">
        <v>4064</v>
      </c>
      <c r="I55" s="243">
        <v>5000</v>
      </c>
      <c r="J55" s="111" t="s">
        <v>128</v>
      </c>
    </row>
    <row r="56" spans="1:10" ht="15.75" x14ac:dyDescent="0.25">
      <c r="A56" s="112" t="s">
        <v>59</v>
      </c>
      <c r="B56" s="22">
        <v>3102</v>
      </c>
      <c r="C56" s="23">
        <v>2156</v>
      </c>
      <c r="D56" s="22">
        <v>2762</v>
      </c>
      <c r="E56" s="28">
        <v>3000</v>
      </c>
      <c r="F56" s="25">
        <v>2000</v>
      </c>
      <c r="G56" s="26">
        <v>2000</v>
      </c>
      <c r="H56" s="27">
        <v>2501</v>
      </c>
      <c r="I56" s="244">
        <v>2501</v>
      </c>
      <c r="J56" s="66"/>
    </row>
    <row r="57" spans="1:10" ht="15.75" x14ac:dyDescent="0.25">
      <c r="A57" s="112" t="s">
        <v>51</v>
      </c>
      <c r="B57" s="22">
        <v>453</v>
      </c>
      <c r="C57" s="23">
        <v>1389</v>
      </c>
      <c r="D57" s="22">
        <v>1361</v>
      </c>
      <c r="E57" s="24">
        <v>2000</v>
      </c>
      <c r="F57" s="25">
        <v>2000</v>
      </c>
      <c r="G57" s="26">
        <v>2000</v>
      </c>
      <c r="H57" s="27">
        <v>908</v>
      </c>
      <c r="I57" s="244">
        <v>1500</v>
      </c>
      <c r="J57" s="63"/>
    </row>
    <row r="58" spans="1:10" ht="15.75" x14ac:dyDescent="0.25">
      <c r="A58" s="112" t="s">
        <v>52</v>
      </c>
      <c r="B58" s="22">
        <v>4855</v>
      </c>
      <c r="C58" s="23">
        <v>3617</v>
      </c>
      <c r="D58" s="22">
        <v>1762</v>
      </c>
      <c r="E58" s="24">
        <v>4600</v>
      </c>
      <c r="F58" s="25">
        <v>4500</v>
      </c>
      <c r="G58" s="26">
        <v>4500</v>
      </c>
      <c r="H58" s="27">
        <v>2859</v>
      </c>
      <c r="I58" s="244">
        <v>4000</v>
      </c>
      <c r="J58" s="63"/>
    </row>
    <row r="59" spans="1:10" ht="63" x14ac:dyDescent="0.25">
      <c r="A59" s="112" t="s">
        <v>49</v>
      </c>
      <c r="B59" s="22">
        <v>11784</v>
      </c>
      <c r="C59" s="23">
        <v>10771</v>
      </c>
      <c r="D59" s="22">
        <v>2969</v>
      </c>
      <c r="E59" s="24">
        <v>175000</v>
      </c>
      <c r="F59" s="25">
        <v>175000</v>
      </c>
      <c r="G59" s="26">
        <v>175000</v>
      </c>
      <c r="H59" s="27">
        <v>8409</v>
      </c>
      <c r="I59" s="244">
        <v>10000</v>
      </c>
      <c r="J59" s="303" t="s">
        <v>162</v>
      </c>
    </row>
    <row r="60" spans="1:10" ht="15.75" x14ac:dyDescent="0.25">
      <c r="A60" s="112" t="s">
        <v>60</v>
      </c>
      <c r="B60" s="22">
        <v>70</v>
      </c>
      <c r="C60" s="23">
        <v>70</v>
      </c>
      <c r="D60" s="22">
        <v>70</v>
      </c>
      <c r="E60" s="24">
        <v>250</v>
      </c>
      <c r="F60" s="25">
        <v>250</v>
      </c>
      <c r="G60" s="26">
        <v>250</v>
      </c>
      <c r="H60" s="27">
        <v>70</v>
      </c>
      <c r="I60" s="244">
        <v>70</v>
      </c>
      <c r="J60" s="63"/>
    </row>
    <row r="61" spans="1:10" ht="15.75" x14ac:dyDescent="0.25">
      <c r="A61" s="112" t="s">
        <v>61</v>
      </c>
      <c r="B61" s="22">
        <v>28</v>
      </c>
      <c r="C61" s="23">
        <v>515</v>
      </c>
      <c r="D61" s="22">
        <v>0</v>
      </c>
      <c r="E61" s="24">
        <v>1000</v>
      </c>
      <c r="F61" s="25">
        <v>1000</v>
      </c>
      <c r="G61" s="26">
        <v>1000</v>
      </c>
      <c r="H61" s="27">
        <v>26</v>
      </c>
      <c r="I61" s="244">
        <v>26</v>
      </c>
      <c r="J61" s="66" t="s">
        <v>141</v>
      </c>
    </row>
    <row r="62" spans="1:10" ht="15.75" x14ac:dyDescent="0.25">
      <c r="A62" s="112" t="s">
        <v>53</v>
      </c>
      <c r="B62" s="22">
        <v>4320</v>
      </c>
      <c r="C62" s="23">
        <v>6433</v>
      </c>
      <c r="D62" s="22">
        <v>3320</v>
      </c>
      <c r="E62" s="28">
        <v>4000</v>
      </c>
      <c r="F62" s="25">
        <v>5000</v>
      </c>
      <c r="G62" s="26">
        <v>5000</v>
      </c>
      <c r="H62" s="27">
        <v>2972</v>
      </c>
      <c r="I62" s="244">
        <v>5000</v>
      </c>
      <c r="J62" s="66"/>
    </row>
    <row r="63" spans="1:10" ht="31.5" x14ac:dyDescent="0.25">
      <c r="A63" s="113" t="s">
        <v>62</v>
      </c>
      <c r="B63" s="22">
        <v>-27723</v>
      </c>
      <c r="C63" s="23">
        <v>-31500</v>
      </c>
      <c r="D63" s="22">
        <v>-7500</v>
      </c>
      <c r="E63" s="90">
        <v>-31500</v>
      </c>
      <c r="F63" s="25">
        <v>-30000</v>
      </c>
      <c r="G63" s="26">
        <v>-30000</v>
      </c>
      <c r="H63" s="27">
        <v>-30000</v>
      </c>
      <c r="I63" s="244">
        <v>-30000</v>
      </c>
      <c r="J63" s="66"/>
    </row>
    <row r="64" spans="1:10" ht="16.5" thickBot="1" x14ac:dyDescent="0.3">
      <c r="A64" s="114" t="s">
        <v>63</v>
      </c>
      <c r="B64" s="32">
        <v>-7808</v>
      </c>
      <c r="C64" s="33">
        <v>-4899</v>
      </c>
      <c r="D64" s="92">
        <v>-6728</v>
      </c>
      <c r="E64" s="104">
        <v>-5700</v>
      </c>
      <c r="F64" s="95">
        <v>-5200</v>
      </c>
      <c r="G64" s="96">
        <v>-5200</v>
      </c>
      <c r="H64" s="97">
        <v>-5222</v>
      </c>
      <c r="I64" s="254">
        <v>-5222</v>
      </c>
      <c r="J64" s="39"/>
    </row>
    <row r="65" spans="1:10" ht="17.25" thickTop="1" thickBot="1" x14ac:dyDescent="0.3">
      <c r="A65" s="40" t="s">
        <v>23</v>
      </c>
      <c r="B65" s="41">
        <f t="shared" ref="B65:H65" si="4">SUM(B55:B64)</f>
        <v>-1143</v>
      </c>
      <c r="C65" s="42">
        <f t="shared" si="4"/>
        <v>-7086</v>
      </c>
      <c r="D65" s="75">
        <f t="shared" si="4"/>
        <v>-758</v>
      </c>
      <c r="E65" s="76">
        <f t="shared" si="4"/>
        <v>158150</v>
      </c>
      <c r="F65" s="98">
        <f t="shared" si="4"/>
        <v>160050</v>
      </c>
      <c r="G65" s="99">
        <f t="shared" si="4"/>
        <v>160050</v>
      </c>
      <c r="H65" s="100">
        <f t="shared" si="4"/>
        <v>-13413</v>
      </c>
      <c r="I65" s="255">
        <f>SUM(I55:I64)</f>
        <v>-7125</v>
      </c>
      <c r="J65" s="47"/>
    </row>
    <row r="66" spans="1:10" ht="48.75" thickTop="1" thickBot="1" x14ac:dyDescent="0.3">
      <c r="A66" s="48" t="s">
        <v>64</v>
      </c>
      <c r="B66" s="49" t="s">
        <v>6</v>
      </c>
      <c r="C66" s="50" t="s">
        <v>7</v>
      </c>
      <c r="D66" s="51" t="s">
        <v>25</v>
      </c>
      <c r="E66" s="52" t="s">
        <v>26</v>
      </c>
      <c r="F66" s="53" t="s">
        <v>10</v>
      </c>
      <c r="G66" s="54" t="s">
        <v>11</v>
      </c>
      <c r="H66" s="209" t="s">
        <v>151</v>
      </c>
      <c r="I66" s="251" t="s">
        <v>12</v>
      </c>
      <c r="J66" s="109"/>
    </row>
    <row r="67" spans="1:10" ht="16.5" thickTop="1" x14ac:dyDescent="0.25">
      <c r="A67" s="80" t="s">
        <v>65</v>
      </c>
      <c r="B67" s="57">
        <v>636</v>
      </c>
      <c r="C67" s="81">
        <v>65</v>
      </c>
      <c r="D67" s="57">
        <v>361</v>
      </c>
      <c r="E67" s="101">
        <v>2000</v>
      </c>
      <c r="F67" s="83">
        <v>2000</v>
      </c>
      <c r="G67" s="84">
        <v>2000</v>
      </c>
      <c r="H67" s="85">
        <v>566</v>
      </c>
      <c r="I67" s="252">
        <v>1000</v>
      </c>
      <c r="J67" s="111" t="s">
        <v>129</v>
      </c>
    </row>
    <row r="68" spans="1:10" ht="15.75" x14ac:dyDescent="0.25">
      <c r="A68" s="62" t="s">
        <v>66</v>
      </c>
      <c r="B68" s="22">
        <v>1561</v>
      </c>
      <c r="C68" s="23">
        <v>1962</v>
      </c>
      <c r="D68" s="22">
        <v>2089</v>
      </c>
      <c r="E68" s="28">
        <v>2000</v>
      </c>
      <c r="F68" s="25">
        <v>2000</v>
      </c>
      <c r="G68" s="26">
        <v>2000</v>
      </c>
      <c r="H68" s="27">
        <v>1835</v>
      </c>
      <c r="I68" s="244">
        <v>2100</v>
      </c>
      <c r="J68" s="66" t="s">
        <v>167</v>
      </c>
    </row>
    <row r="69" spans="1:10" ht="31.5" x14ac:dyDescent="0.25">
      <c r="A69" s="62" t="s">
        <v>67</v>
      </c>
      <c r="B69" s="22">
        <v>2443</v>
      </c>
      <c r="C69" s="23">
        <v>1543</v>
      </c>
      <c r="D69" s="22">
        <v>3127</v>
      </c>
      <c r="E69" s="115">
        <v>2250</v>
      </c>
      <c r="F69" s="25">
        <v>2250</v>
      </c>
      <c r="G69" s="26">
        <v>2250</v>
      </c>
      <c r="H69" s="27">
        <v>1037</v>
      </c>
      <c r="I69" s="244">
        <v>2250</v>
      </c>
      <c r="J69" s="66"/>
    </row>
    <row r="70" spans="1:10" ht="15.75" x14ac:dyDescent="0.25">
      <c r="A70" s="62" t="s">
        <v>68</v>
      </c>
      <c r="B70" s="22">
        <v>9148</v>
      </c>
      <c r="C70" s="23">
        <v>9148</v>
      </c>
      <c r="D70" s="22">
        <v>9148</v>
      </c>
      <c r="E70" s="28">
        <v>9150</v>
      </c>
      <c r="F70" s="25">
        <v>9150</v>
      </c>
      <c r="G70" s="26">
        <v>9150</v>
      </c>
      <c r="H70" s="27">
        <v>9148</v>
      </c>
      <c r="I70" s="244">
        <v>9150</v>
      </c>
      <c r="J70" s="66" t="s">
        <v>69</v>
      </c>
    </row>
    <row r="71" spans="1:10" ht="15.75" x14ac:dyDescent="0.25">
      <c r="A71" s="62" t="s">
        <v>70</v>
      </c>
      <c r="B71" s="22">
        <v>110</v>
      </c>
      <c r="C71" s="23">
        <v>9</v>
      </c>
      <c r="D71" s="22">
        <v>275</v>
      </c>
      <c r="E71" s="24">
        <v>2000</v>
      </c>
      <c r="F71" s="25">
        <v>2000</v>
      </c>
      <c r="G71" s="26">
        <v>2000</v>
      </c>
      <c r="H71" s="27">
        <v>1612</v>
      </c>
      <c r="I71" s="244">
        <v>2500</v>
      </c>
      <c r="J71" s="66" t="s">
        <v>158</v>
      </c>
    </row>
    <row r="72" spans="1:10" ht="15.75" x14ac:dyDescent="0.25">
      <c r="A72" s="62" t="s">
        <v>71</v>
      </c>
      <c r="B72" s="22">
        <v>0</v>
      </c>
      <c r="C72" s="23">
        <v>579</v>
      </c>
      <c r="D72" s="22">
        <v>309</v>
      </c>
      <c r="E72" s="116">
        <v>5000</v>
      </c>
      <c r="F72" s="25">
        <v>5000</v>
      </c>
      <c r="G72" s="26">
        <v>5000</v>
      </c>
      <c r="H72" s="27">
        <v>13</v>
      </c>
      <c r="I72" s="244">
        <v>13</v>
      </c>
      <c r="J72" s="237" t="s">
        <v>121</v>
      </c>
    </row>
    <row r="73" spans="1:10" ht="15.75" x14ac:dyDescent="0.25">
      <c r="A73" s="62" t="s">
        <v>72</v>
      </c>
      <c r="B73" s="22">
        <v>3588</v>
      </c>
      <c r="C73" s="23">
        <v>6122</v>
      </c>
      <c r="D73" s="22">
        <v>-3230</v>
      </c>
      <c r="E73" s="24">
        <v>5000</v>
      </c>
      <c r="F73" s="25">
        <v>5000</v>
      </c>
      <c r="G73" s="26">
        <v>5000</v>
      </c>
      <c r="H73" s="27">
        <v>198</v>
      </c>
      <c r="I73" s="244">
        <v>500</v>
      </c>
      <c r="J73" s="29" t="s">
        <v>130</v>
      </c>
    </row>
    <row r="74" spans="1:10" ht="15.75" x14ac:dyDescent="0.25">
      <c r="A74" s="117" t="s">
        <v>73</v>
      </c>
      <c r="B74" s="22">
        <v>-2</v>
      </c>
      <c r="C74" s="23">
        <v>-1</v>
      </c>
      <c r="D74" s="22">
        <v>-1</v>
      </c>
      <c r="E74" s="118">
        <v>-5</v>
      </c>
      <c r="F74" s="25">
        <v>-1</v>
      </c>
      <c r="G74" s="26">
        <v>-1</v>
      </c>
      <c r="H74" s="27">
        <v>-1</v>
      </c>
      <c r="I74" s="244">
        <v>-1</v>
      </c>
      <c r="J74" s="66"/>
    </row>
    <row r="75" spans="1:10" ht="15.75" x14ac:dyDescent="0.25">
      <c r="A75" s="117" t="s">
        <v>74</v>
      </c>
      <c r="B75" s="22">
        <v>0</v>
      </c>
      <c r="C75" s="23">
        <v>-1</v>
      </c>
      <c r="D75" s="22">
        <v>-3</v>
      </c>
      <c r="E75" s="118">
        <v>-3</v>
      </c>
      <c r="F75" s="25">
        <v>-3</v>
      </c>
      <c r="G75" s="26">
        <v>-3</v>
      </c>
      <c r="H75" s="27">
        <v>-3</v>
      </c>
      <c r="I75" s="244">
        <v>-3</v>
      </c>
      <c r="J75" s="66"/>
    </row>
    <row r="76" spans="1:10" ht="31.5" x14ac:dyDescent="0.25">
      <c r="A76" s="119" t="s">
        <v>75</v>
      </c>
      <c r="B76" s="22">
        <v>0</v>
      </c>
      <c r="C76" s="23">
        <v>-200</v>
      </c>
      <c r="D76" s="22">
        <v>0</v>
      </c>
      <c r="E76" s="118">
        <v>0</v>
      </c>
      <c r="F76" s="25">
        <v>0</v>
      </c>
      <c r="G76" s="26">
        <v>0</v>
      </c>
      <c r="H76" s="27">
        <v>0</v>
      </c>
      <c r="I76" s="244">
        <v>0</v>
      </c>
      <c r="J76" s="66"/>
    </row>
    <row r="77" spans="1:10" ht="15.75" x14ac:dyDescent="0.25">
      <c r="A77" s="117" t="s">
        <v>143</v>
      </c>
      <c r="B77" s="22">
        <v>-10750</v>
      </c>
      <c r="C77" s="23">
        <v>-10200</v>
      </c>
      <c r="D77" s="22">
        <v>-10200</v>
      </c>
      <c r="E77" s="65">
        <v>-9350</v>
      </c>
      <c r="F77" s="25">
        <v>-10200</v>
      </c>
      <c r="G77" s="26">
        <v>-10200</v>
      </c>
      <c r="H77" s="27">
        <v>-9781</v>
      </c>
      <c r="I77" s="244">
        <v>-10200</v>
      </c>
      <c r="J77" s="86" t="s">
        <v>142</v>
      </c>
    </row>
    <row r="78" spans="1:10" ht="31.5" x14ac:dyDescent="0.25">
      <c r="A78" s="117" t="s">
        <v>76</v>
      </c>
      <c r="B78" s="22">
        <v>0</v>
      </c>
      <c r="C78" s="23">
        <v>0</v>
      </c>
      <c r="D78" s="22">
        <v>0</v>
      </c>
      <c r="E78" s="65">
        <v>0</v>
      </c>
      <c r="F78" s="25">
        <v>0</v>
      </c>
      <c r="G78" s="26">
        <v>0</v>
      </c>
      <c r="H78" s="27">
        <v>0</v>
      </c>
      <c r="I78" s="244">
        <v>0</v>
      </c>
      <c r="J78" s="86"/>
    </row>
    <row r="79" spans="1:10" ht="16.5" thickBot="1" x14ac:dyDescent="0.3">
      <c r="A79" s="120" t="s">
        <v>145</v>
      </c>
      <c r="B79" s="32">
        <v>-8340</v>
      </c>
      <c r="C79" s="33">
        <v>-8340</v>
      </c>
      <c r="D79" s="92">
        <v>-8340</v>
      </c>
      <c r="E79" s="121">
        <v>-7645</v>
      </c>
      <c r="F79" s="35">
        <v>-8340</v>
      </c>
      <c r="G79" s="36">
        <v>-8340</v>
      </c>
      <c r="H79" s="37">
        <v>-7885</v>
      </c>
      <c r="I79" s="246">
        <v>-8660</v>
      </c>
      <c r="J79" s="86" t="s">
        <v>144</v>
      </c>
    </row>
    <row r="80" spans="1:10" ht="17.25" thickTop="1" thickBot="1" x14ac:dyDescent="0.3">
      <c r="A80" s="40" t="s">
        <v>23</v>
      </c>
      <c r="B80" s="41">
        <f t="shared" ref="B80:I80" si="5">SUM(B67:B79)</f>
        <v>-1606</v>
      </c>
      <c r="C80" s="42">
        <f t="shared" si="5"/>
        <v>686</v>
      </c>
      <c r="D80" s="75">
        <f>SUM(D67:D79)</f>
        <v>-6465</v>
      </c>
      <c r="E80" s="76">
        <f>SUM(E67:E79)</f>
        <v>10397</v>
      </c>
      <c r="F80" s="105">
        <f t="shared" si="5"/>
        <v>8856</v>
      </c>
      <c r="G80" s="106">
        <f t="shared" si="5"/>
        <v>8856</v>
      </c>
      <c r="H80" s="107">
        <f t="shared" si="5"/>
        <v>-3261</v>
      </c>
      <c r="I80" s="256">
        <f t="shared" si="5"/>
        <v>-1351</v>
      </c>
      <c r="J80" s="47"/>
    </row>
    <row r="81" spans="1:10" ht="48.75" thickTop="1" thickBot="1" x14ac:dyDescent="0.3">
      <c r="A81" s="48" t="s">
        <v>77</v>
      </c>
      <c r="B81" s="49" t="s">
        <v>6</v>
      </c>
      <c r="C81" s="50" t="s">
        <v>7</v>
      </c>
      <c r="D81" s="51" t="s">
        <v>25</v>
      </c>
      <c r="E81" s="52" t="s">
        <v>26</v>
      </c>
      <c r="F81" s="9" t="s">
        <v>10</v>
      </c>
      <c r="G81" s="108" t="s">
        <v>11</v>
      </c>
      <c r="H81" s="209" t="s">
        <v>151</v>
      </c>
      <c r="I81" s="257" t="s">
        <v>12</v>
      </c>
      <c r="J81" s="109"/>
    </row>
    <row r="82" spans="1:10" ht="16.5" thickTop="1" x14ac:dyDescent="0.25">
      <c r="A82" s="80" t="s">
        <v>50</v>
      </c>
      <c r="B82" s="57">
        <v>3616</v>
      </c>
      <c r="C82" s="81">
        <v>4069</v>
      </c>
      <c r="D82" s="123">
        <v>4441</v>
      </c>
      <c r="E82" s="124">
        <v>5000</v>
      </c>
      <c r="F82" s="125">
        <v>4750</v>
      </c>
      <c r="G82" s="126">
        <v>4750</v>
      </c>
      <c r="H82" s="127">
        <v>4441</v>
      </c>
      <c r="I82" s="252">
        <v>4441</v>
      </c>
      <c r="J82" s="86"/>
    </row>
    <row r="83" spans="1:10" ht="15.75" x14ac:dyDescent="0.25">
      <c r="A83" s="62" t="s">
        <v>51</v>
      </c>
      <c r="B83" s="22">
        <v>143</v>
      </c>
      <c r="C83" s="23">
        <v>127</v>
      </c>
      <c r="D83" s="22">
        <v>144</v>
      </c>
      <c r="E83" s="128">
        <v>150</v>
      </c>
      <c r="F83" s="129">
        <v>150</v>
      </c>
      <c r="G83" s="130">
        <v>150</v>
      </c>
      <c r="H83" s="131">
        <v>155</v>
      </c>
      <c r="I83" s="244">
        <v>185</v>
      </c>
      <c r="J83" s="86"/>
    </row>
    <row r="84" spans="1:10" ht="15.75" x14ac:dyDescent="0.25">
      <c r="A84" s="21" t="s">
        <v>78</v>
      </c>
      <c r="B84" s="22"/>
      <c r="C84" s="23"/>
      <c r="D84" s="22"/>
      <c r="E84" s="128"/>
      <c r="F84" s="129">
        <v>450</v>
      </c>
      <c r="G84" s="130">
        <v>450</v>
      </c>
      <c r="H84" s="131">
        <v>672</v>
      </c>
      <c r="I84" s="244">
        <v>775</v>
      </c>
      <c r="J84" s="86"/>
    </row>
    <row r="85" spans="1:10" ht="31.5" x14ac:dyDescent="0.25">
      <c r="A85" s="62" t="s">
        <v>79</v>
      </c>
      <c r="B85" s="22">
        <v>21795</v>
      </c>
      <c r="C85" s="23">
        <v>21179</v>
      </c>
      <c r="D85" s="22">
        <v>18009</v>
      </c>
      <c r="E85" s="132">
        <v>23000</v>
      </c>
      <c r="F85" s="129">
        <v>23000</v>
      </c>
      <c r="G85" s="130">
        <v>23000</v>
      </c>
      <c r="H85" s="131">
        <v>14171</v>
      </c>
      <c r="I85" s="244">
        <v>19000</v>
      </c>
      <c r="J85" s="86" t="s">
        <v>133</v>
      </c>
    </row>
    <row r="86" spans="1:10" ht="31.5" x14ac:dyDescent="0.25">
      <c r="A86" s="62" t="s">
        <v>80</v>
      </c>
      <c r="B86" s="22">
        <v>34099</v>
      </c>
      <c r="C86" s="23">
        <v>1495</v>
      </c>
      <c r="D86" s="22">
        <v>1357</v>
      </c>
      <c r="E86" s="133">
        <v>3000</v>
      </c>
      <c r="F86" s="129">
        <v>2000</v>
      </c>
      <c r="G86" s="130">
        <v>2000</v>
      </c>
      <c r="H86" s="131">
        <v>-42</v>
      </c>
      <c r="I86" s="244">
        <v>250</v>
      </c>
      <c r="J86" s="237" t="s">
        <v>131</v>
      </c>
    </row>
    <row r="87" spans="1:10" ht="31.5" x14ac:dyDescent="0.25">
      <c r="A87" s="62" t="s">
        <v>81</v>
      </c>
      <c r="B87" s="22">
        <v>244</v>
      </c>
      <c r="C87" s="23">
        <v>0</v>
      </c>
      <c r="D87" s="32">
        <v>150</v>
      </c>
      <c r="E87" s="134">
        <v>500</v>
      </c>
      <c r="F87" s="129">
        <v>10000</v>
      </c>
      <c r="G87" s="130">
        <v>10000</v>
      </c>
      <c r="H87" s="131">
        <v>0</v>
      </c>
      <c r="I87" s="244">
        <v>0</v>
      </c>
      <c r="J87" s="237" t="s">
        <v>122</v>
      </c>
    </row>
    <row r="88" spans="1:10" ht="15.75" x14ac:dyDescent="0.25">
      <c r="A88" s="64" t="s">
        <v>82</v>
      </c>
      <c r="B88" s="22">
        <v>-8495</v>
      </c>
      <c r="C88" s="23">
        <v>-11375</v>
      </c>
      <c r="D88" s="135">
        <v>-11435</v>
      </c>
      <c r="E88" s="136">
        <v>-8000</v>
      </c>
      <c r="F88" s="129">
        <v>-8000</v>
      </c>
      <c r="G88" s="130">
        <v>-8000</v>
      </c>
      <c r="H88" s="131">
        <v>-10955</v>
      </c>
      <c r="I88" s="244">
        <v>-10955</v>
      </c>
      <c r="J88" s="66" t="s">
        <v>132</v>
      </c>
    </row>
    <row r="89" spans="1:10" ht="15.75" x14ac:dyDescent="0.25">
      <c r="A89" s="64" t="s">
        <v>83</v>
      </c>
      <c r="B89" s="22">
        <v>0</v>
      </c>
      <c r="C89" s="23"/>
      <c r="D89" s="135">
        <v>0</v>
      </c>
      <c r="E89" s="137">
        <v>0</v>
      </c>
      <c r="F89" s="129">
        <v>0</v>
      </c>
      <c r="G89" s="130">
        <v>0</v>
      </c>
      <c r="H89" s="131">
        <v>0</v>
      </c>
      <c r="I89" s="244">
        <v>0</v>
      </c>
      <c r="J89" s="66"/>
    </row>
    <row r="90" spans="1:10" ht="15.75" x14ac:dyDescent="0.25">
      <c r="A90" s="64" t="s">
        <v>84</v>
      </c>
      <c r="B90" s="22">
        <v>0</v>
      </c>
      <c r="C90" s="23"/>
      <c r="D90" s="13">
        <v>0</v>
      </c>
      <c r="E90" s="138">
        <v>0</v>
      </c>
      <c r="F90" s="129">
        <v>0</v>
      </c>
      <c r="G90" s="130">
        <v>0</v>
      </c>
      <c r="H90" s="131">
        <v>0</v>
      </c>
      <c r="I90" s="244">
        <v>0</v>
      </c>
      <c r="J90" s="66"/>
    </row>
    <row r="91" spans="1:10" ht="16.5" thickBot="1" x14ac:dyDescent="0.3">
      <c r="A91" s="38" t="s">
        <v>85</v>
      </c>
      <c r="B91" s="32">
        <v>0</v>
      </c>
      <c r="C91" s="33"/>
      <c r="D91" s="139">
        <v>0</v>
      </c>
      <c r="E91" s="140">
        <v>0</v>
      </c>
      <c r="F91" s="141">
        <v>0</v>
      </c>
      <c r="G91" s="142">
        <v>0</v>
      </c>
      <c r="H91" s="143">
        <v>0</v>
      </c>
      <c r="I91" s="246">
        <v>0</v>
      </c>
      <c r="J91" s="122"/>
    </row>
    <row r="92" spans="1:10" ht="17.25" thickTop="1" thickBot="1" x14ac:dyDescent="0.3">
      <c r="A92" s="40" t="s">
        <v>23</v>
      </c>
      <c r="B92" s="41">
        <f>SUM(B82:B91)</f>
        <v>51402</v>
      </c>
      <c r="C92" s="42">
        <f>SUM(C82:C88)</f>
        <v>15495</v>
      </c>
      <c r="D92" s="75">
        <f t="shared" ref="D92:I92" si="6">SUM(D82:D91)</f>
        <v>12666</v>
      </c>
      <c r="E92" s="76">
        <f t="shared" si="6"/>
        <v>23650</v>
      </c>
      <c r="F92" s="144">
        <f t="shared" si="6"/>
        <v>32350</v>
      </c>
      <c r="G92" s="145">
        <f t="shared" si="6"/>
        <v>32350</v>
      </c>
      <c r="H92" s="146">
        <f t="shared" si="6"/>
        <v>8442</v>
      </c>
      <c r="I92" s="256">
        <f t="shared" si="6"/>
        <v>13696</v>
      </c>
      <c r="J92" s="47"/>
    </row>
    <row r="93" spans="1:10" ht="48.75" thickTop="1" thickBot="1" x14ac:dyDescent="0.3">
      <c r="A93" s="48" t="s">
        <v>86</v>
      </c>
      <c r="B93" s="49" t="s">
        <v>6</v>
      </c>
      <c r="C93" s="50" t="s">
        <v>7</v>
      </c>
      <c r="D93" s="51" t="s">
        <v>25</v>
      </c>
      <c r="E93" s="147" t="s">
        <v>26</v>
      </c>
      <c r="F93" s="9" t="s">
        <v>10</v>
      </c>
      <c r="G93" s="108" t="s">
        <v>11</v>
      </c>
      <c r="H93" s="209" t="s">
        <v>151</v>
      </c>
      <c r="I93" s="257" t="s">
        <v>12</v>
      </c>
      <c r="J93" s="109"/>
    </row>
    <row r="94" spans="1:10" ht="32.25" thickTop="1" x14ac:dyDescent="0.25">
      <c r="A94" s="148" t="s">
        <v>87</v>
      </c>
      <c r="B94" s="57">
        <v>163</v>
      </c>
      <c r="C94" s="81">
        <v>0</v>
      </c>
      <c r="D94" s="149">
        <v>80</v>
      </c>
      <c r="E94" s="150">
        <v>600</v>
      </c>
      <c r="F94" s="83">
        <v>500</v>
      </c>
      <c r="G94" s="84">
        <v>500</v>
      </c>
      <c r="H94" s="85">
        <v>66</v>
      </c>
      <c r="I94" s="252">
        <v>100</v>
      </c>
      <c r="J94" s="86"/>
    </row>
    <row r="95" spans="1:10" ht="15.75" x14ac:dyDescent="0.25">
      <c r="A95" s="62" t="s">
        <v>88</v>
      </c>
      <c r="B95" s="22">
        <v>390</v>
      </c>
      <c r="C95" s="23">
        <v>414</v>
      </c>
      <c r="D95" s="135">
        <v>322</v>
      </c>
      <c r="E95" s="132">
        <v>1000</v>
      </c>
      <c r="F95" s="25">
        <v>500</v>
      </c>
      <c r="G95" s="26">
        <v>500</v>
      </c>
      <c r="H95" s="27">
        <v>111</v>
      </c>
      <c r="I95" s="244">
        <v>1250</v>
      </c>
      <c r="J95" s="300" t="s">
        <v>159</v>
      </c>
    </row>
    <row r="96" spans="1:10" ht="15.75" x14ac:dyDescent="0.25">
      <c r="A96" s="62" t="s">
        <v>89</v>
      </c>
      <c r="B96" s="22">
        <v>160</v>
      </c>
      <c r="C96" s="23">
        <v>57</v>
      </c>
      <c r="D96" s="135">
        <v>800</v>
      </c>
      <c r="E96" s="132">
        <v>250</v>
      </c>
      <c r="F96" s="25">
        <v>250</v>
      </c>
      <c r="G96" s="26">
        <v>250</v>
      </c>
      <c r="H96" s="27">
        <v>108</v>
      </c>
      <c r="I96" s="244">
        <v>150</v>
      </c>
      <c r="J96" s="86" t="s">
        <v>146</v>
      </c>
    </row>
    <row r="97" spans="1:10" ht="16.5" thickBot="1" x14ac:dyDescent="0.3">
      <c r="A97" s="38" t="s">
        <v>90</v>
      </c>
      <c r="B97" s="32">
        <v>-210</v>
      </c>
      <c r="C97" s="33">
        <v>-210</v>
      </c>
      <c r="D97" s="69">
        <v>-208</v>
      </c>
      <c r="E97" s="151">
        <v>-210</v>
      </c>
      <c r="F97" s="35">
        <v>0</v>
      </c>
      <c r="G97" s="36">
        <v>0</v>
      </c>
      <c r="H97" s="37">
        <v>0</v>
      </c>
      <c r="I97" s="246">
        <v>0</v>
      </c>
      <c r="J97" s="66" t="s">
        <v>160</v>
      </c>
    </row>
    <row r="98" spans="1:10" ht="17.25" thickTop="1" thickBot="1" x14ac:dyDescent="0.3">
      <c r="A98" s="152" t="s">
        <v>23</v>
      </c>
      <c r="B98" s="41">
        <f t="shared" ref="B98:I98" si="7">SUM(B94:B97)</f>
        <v>503</v>
      </c>
      <c r="C98" s="42">
        <f t="shared" si="7"/>
        <v>261</v>
      </c>
      <c r="D98" s="75">
        <f t="shared" si="7"/>
        <v>994</v>
      </c>
      <c r="E98" s="76">
        <f t="shared" si="7"/>
        <v>1640</v>
      </c>
      <c r="F98" s="98">
        <f t="shared" si="7"/>
        <v>1250</v>
      </c>
      <c r="G98" s="99">
        <f t="shared" si="7"/>
        <v>1250</v>
      </c>
      <c r="H98" s="100">
        <f t="shared" si="7"/>
        <v>285</v>
      </c>
      <c r="I98" s="258">
        <f t="shared" si="7"/>
        <v>1500</v>
      </c>
      <c r="J98" s="47"/>
    </row>
    <row r="99" spans="1:10" ht="48.75" thickTop="1" thickBot="1" x14ac:dyDescent="0.3">
      <c r="A99" s="48" t="s">
        <v>91</v>
      </c>
      <c r="B99" s="49" t="s">
        <v>6</v>
      </c>
      <c r="C99" s="50" t="s">
        <v>7</v>
      </c>
      <c r="D99" s="51" t="s">
        <v>25</v>
      </c>
      <c r="E99" s="147" t="s">
        <v>26</v>
      </c>
      <c r="F99" s="53" t="s">
        <v>10</v>
      </c>
      <c r="G99" s="54" t="s">
        <v>11</v>
      </c>
      <c r="H99" s="209" t="s">
        <v>151</v>
      </c>
      <c r="I99" s="242" t="s">
        <v>12</v>
      </c>
      <c r="J99" s="47"/>
    </row>
    <row r="100" spans="1:10" ht="16.5" thickTop="1" x14ac:dyDescent="0.25">
      <c r="A100" s="80" t="s">
        <v>92</v>
      </c>
      <c r="B100" s="57">
        <v>156</v>
      </c>
      <c r="C100" s="81">
        <v>150</v>
      </c>
      <c r="D100" s="149">
        <v>98</v>
      </c>
      <c r="E100" s="153">
        <v>300</v>
      </c>
      <c r="F100" s="83">
        <v>300</v>
      </c>
      <c r="G100" s="84">
        <v>300</v>
      </c>
      <c r="H100" s="85">
        <v>92</v>
      </c>
      <c r="I100" s="252">
        <v>100</v>
      </c>
      <c r="J100" s="66"/>
    </row>
    <row r="101" spans="1:10" ht="23.25" x14ac:dyDescent="0.25">
      <c r="A101" s="154" t="s">
        <v>93</v>
      </c>
      <c r="B101" s="155">
        <v>-355640</v>
      </c>
      <c r="C101" s="156">
        <v>-494000</v>
      </c>
      <c r="D101" s="157">
        <v>-535280</v>
      </c>
      <c r="E101" s="158">
        <v>-535280</v>
      </c>
      <c r="F101" s="159">
        <f>SUM(E101/100)*102</f>
        <v>-545985.6</v>
      </c>
      <c r="G101" s="160">
        <v>-545986</v>
      </c>
      <c r="H101" s="161">
        <v>-545986</v>
      </c>
      <c r="I101" s="259">
        <v>-545986</v>
      </c>
      <c r="J101" s="162"/>
    </row>
    <row r="102" spans="1:10" ht="15.75" x14ac:dyDescent="0.25">
      <c r="A102" s="64" t="s">
        <v>94</v>
      </c>
      <c r="B102" s="22">
        <v>-22230</v>
      </c>
      <c r="C102" s="23">
        <v>-20040</v>
      </c>
      <c r="D102" s="135">
        <v>-10020</v>
      </c>
      <c r="E102" s="163">
        <v>-10020</v>
      </c>
      <c r="F102" s="25">
        <v>0</v>
      </c>
      <c r="G102" s="26">
        <v>0</v>
      </c>
      <c r="H102" s="27">
        <v>0</v>
      </c>
      <c r="I102" s="244">
        <v>0</v>
      </c>
      <c r="J102" s="66"/>
    </row>
    <row r="103" spans="1:10" ht="16.5" thickBot="1" x14ac:dyDescent="0.3">
      <c r="A103" s="164" t="s">
        <v>95</v>
      </c>
      <c r="B103" s="22">
        <v>0</v>
      </c>
      <c r="C103" s="23">
        <v>0</v>
      </c>
      <c r="D103" s="135">
        <v>0</v>
      </c>
      <c r="E103" s="136">
        <v>0</v>
      </c>
      <c r="F103" s="25">
        <v>-105000</v>
      </c>
      <c r="G103" s="26">
        <v>-105000</v>
      </c>
      <c r="H103" s="27">
        <v>0</v>
      </c>
      <c r="I103" s="244">
        <v>0</v>
      </c>
      <c r="J103" s="165" t="s">
        <v>134</v>
      </c>
    </row>
    <row r="104" spans="1:10" ht="17.25" thickTop="1" thickBot="1" x14ac:dyDescent="0.3">
      <c r="A104" s="40" t="s">
        <v>23</v>
      </c>
      <c r="B104" s="166">
        <f>SUM(B100:B103)</f>
        <v>-377714</v>
      </c>
      <c r="C104" s="167">
        <f>SUM(C100:C103)</f>
        <v>-513890</v>
      </c>
      <c r="D104" s="168">
        <f>SUM(D100:D103)</f>
        <v>-545202</v>
      </c>
      <c r="E104" s="169">
        <f>SUM(E100:E103)</f>
        <v>-545000</v>
      </c>
      <c r="F104" s="170">
        <f t="shared" ref="F104:I104" si="8">SUM(F100:F103)</f>
        <v>-650685.6</v>
      </c>
      <c r="G104" s="171">
        <f t="shared" si="8"/>
        <v>-650686</v>
      </c>
      <c r="H104" s="172">
        <f t="shared" si="8"/>
        <v>-545894</v>
      </c>
      <c r="I104" s="260">
        <f t="shared" si="8"/>
        <v>-545886</v>
      </c>
      <c r="J104" s="47"/>
    </row>
    <row r="105" spans="1:10" ht="48.75" thickTop="1" thickBot="1" x14ac:dyDescent="0.3">
      <c r="A105" s="48" t="s">
        <v>96</v>
      </c>
      <c r="B105" s="49" t="s">
        <v>6</v>
      </c>
      <c r="C105" s="50" t="s">
        <v>7</v>
      </c>
      <c r="D105" s="51" t="s">
        <v>25</v>
      </c>
      <c r="E105" s="147" t="s">
        <v>26</v>
      </c>
      <c r="F105" s="53" t="s">
        <v>10</v>
      </c>
      <c r="G105" s="54" t="s">
        <v>11</v>
      </c>
      <c r="H105" s="209" t="s">
        <v>151</v>
      </c>
      <c r="I105" s="242" t="s">
        <v>12</v>
      </c>
      <c r="J105" s="109"/>
    </row>
    <row r="106" spans="1:10" ht="16.5" thickTop="1" x14ac:dyDescent="0.25">
      <c r="A106" s="80" t="s">
        <v>97</v>
      </c>
      <c r="B106" s="216">
        <v>0</v>
      </c>
      <c r="C106" s="217">
        <v>0</v>
      </c>
      <c r="D106" s="216">
        <v>0</v>
      </c>
      <c r="E106" s="218">
        <v>13200</v>
      </c>
      <c r="F106" s="219">
        <v>13200</v>
      </c>
      <c r="G106" s="220">
        <v>13200</v>
      </c>
      <c r="H106" s="221">
        <v>0</v>
      </c>
      <c r="I106" s="261">
        <v>0</v>
      </c>
      <c r="J106" s="238"/>
    </row>
    <row r="107" spans="1:10" ht="15.75" x14ac:dyDescent="0.25">
      <c r="A107" s="62" t="s">
        <v>98</v>
      </c>
      <c r="B107" s="222">
        <v>0</v>
      </c>
      <c r="C107" s="223" t="s">
        <v>99</v>
      </c>
      <c r="D107" s="276">
        <v>71413</v>
      </c>
      <c r="E107" s="224">
        <v>17600</v>
      </c>
      <c r="F107" s="225">
        <v>20000</v>
      </c>
      <c r="G107" s="226">
        <v>20000</v>
      </c>
      <c r="H107" s="227">
        <v>0</v>
      </c>
      <c r="I107" s="262">
        <v>0</v>
      </c>
      <c r="J107" s="237"/>
    </row>
    <row r="108" spans="1:10" ht="15.75" x14ac:dyDescent="0.25">
      <c r="A108" s="62" t="s">
        <v>100</v>
      </c>
      <c r="B108" s="222" t="s">
        <v>99</v>
      </c>
      <c r="C108" s="223" t="s">
        <v>99</v>
      </c>
      <c r="D108" s="277"/>
      <c r="E108" s="279">
        <v>25000</v>
      </c>
      <c r="F108" s="281">
        <v>0</v>
      </c>
      <c r="G108" s="283">
        <v>0</v>
      </c>
      <c r="H108" s="285">
        <v>0</v>
      </c>
      <c r="I108" s="287">
        <v>0</v>
      </c>
      <c r="J108" s="239"/>
    </row>
    <row r="109" spans="1:10" ht="15.75" x14ac:dyDescent="0.25">
      <c r="A109" s="62" t="s">
        <v>101</v>
      </c>
      <c r="B109" s="222" t="s">
        <v>99</v>
      </c>
      <c r="C109" s="223" t="s">
        <v>99</v>
      </c>
      <c r="D109" s="277"/>
      <c r="E109" s="280"/>
      <c r="F109" s="282"/>
      <c r="G109" s="284"/>
      <c r="H109" s="286"/>
      <c r="I109" s="288"/>
      <c r="J109" s="239"/>
    </row>
    <row r="110" spans="1:10" ht="15.75" x14ac:dyDescent="0.25">
      <c r="A110" s="62" t="s">
        <v>102</v>
      </c>
      <c r="B110" s="222">
        <v>11586</v>
      </c>
      <c r="C110" s="223">
        <v>9252</v>
      </c>
      <c r="D110" s="277"/>
      <c r="E110" s="224">
        <v>1000</v>
      </c>
      <c r="F110" s="225">
        <v>1000</v>
      </c>
      <c r="G110" s="226">
        <v>1000</v>
      </c>
      <c r="H110" s="227">
        <v>0</v>
      </c>
      <c r="I110" s="262">
        <v>3100</v>
      </c>
      <c r="J110" s="301" t="s">
        <v>166</v>
      </c>
    </row>
    <row r="111" spans="1:10" ht="31.5" x14ac:dyDescent="0.25">
      <c r="A111" s="62" t="s">
        <v>103</v>
      </c>
      <c r="B111" s="222">
        <v>35412</v>
      </c>
      <c r="C111" s="223">
        <v>76024</v>
      </c>
      <c r="D111" s="277"/>
      <c r="E111" s="224">
        <v>135000</v>
      </c>
      <c r="F111" s="225">
        <v>188000</v>
      </c>
      <c r="G111" s="226">
        <v>188000</v>
      </c>
      <c r="H111" s="227">
        <v>15163</v>
      </c>
      <c r="I111" s="262">
        <v>60000</v>
      </c>
      <c r="J111" s="303" t="s">
        <v>163</v>
      </c>
    </row>
    <row r="112" spans="1:10" ht="15.75" x14ac:dyDescent="0.25">
      <c r="A112" s="62" t="s">
        <v>104</v>
      </c>
      <c r="B112" s="222">
        <v>0</v>
      </c>
      <c r="C112" s="223">
        <v>0</v>
      </c>
      <c r="D112" s="277"/>
      <c r="E112" s="224">
        <v>0</v>
      </c>
      <c r="F112" s="225">
        <v>0</v>
      </c>
      <c r="G112" s="226">
        <v>0</v>
      </c>
      <c r="H112" s="227">
        <v>0</v>
      </c>
      <c r="I112" s="262">
        <v>0</v>
      </c>
      <c r="J112" s="239"/>
    </row>
    <row r="113" spans="1:10" ht="15.75" x14ac:dyDescent="0.25">
      <c r="A113" s="62" t="s">
        <v>105</v>
      </c>
      <c r="B113" s="222">
        <v>2183</v>
      </c>
      <c r="C113" s="223">
        <v>6185</v>
      </c>
      <c r="D113" s="278"/>
      <c r="E113" s="224">
        <v>5000</v>
      </c>
      <c r="F113" s="225">
        <v>10000</v>
      </c>
      <c r="G113" s="226">
        <v>13100</v>
      </c>
      <c r="H113" s="227">
        <v>9908</v>
      </c>
      <c r="I113" s="262">
        <v>11000</v>
      </c>
      <c r="J113" s="303" t="s">
        <v>161</v>
      </c>
    </row>
    <row r="114" spans="1:10" ht="15.75" x14ac:dyDescent="0.25">
      <c r="A114" s="173" t="s">
        <v>106</v>
      </c>
      <c r="B114" s="222">
        <v>0</v>
      </c>
      <c r="C114" s="223">
        <v>0</v>
      </c>
      <c r="D114" s="222">
        <v>0</v>
      </c>
      <c r="E114" s="228">
        <v>8015</v>
      </c>
      <c r="F114" s="225">
        <v>7500</v>
      </c>
      <c r="G114" s="226">
        <v>7500</v>
      </c>
      <c r="H114" s="227">
        <v>0</v>
      </c>
      <c r="I114" s="262">
        <v>0</v>
      </c>
      <c r="J114" s="239" t="s">
        <v>150</v>
      </c>
    </row>
    <row r="115" spans="1:10" ht="15.75" x14ac:dyDescent="0.25">
      <c r="A115" s="173" t="s">
        <v>107</v>
      </c>
      <c r="B115" s="229"/>
      <c r="C115" s="230"/>
      <c r="D115" s="222">
        <v>44168</v>
      </c>
      <c r="E115" s="231">
        <v>0</v>
      </c>
      <c r="F115" s="225">
        <v>50000</v>
      </c>
      <c r="G115" s="226">
        <v>50000</v>
      </c>
      <c r="H115" s="227">
        <v>52508</v>
      </c>
      <c r="I115" s="262">
        <v>52508</v>
      </c>
      <c r="J115" s="239"/>
    </row>
    <row r="116" spans="1:10" ht="15.75" x14ac:dyDescent="0.25">
      <c r="A116" s="173" t="s">
        <v>108</v>
      </c>
      <c r="B116" s="222">
        <v>-4736</v>
      </c>
      <c r="C116" s="223">
        <v>-1845</v>
      </c>
      <c r="D116" s="222">
        <v>-84500</v>
      </c>
      <c r="E116" s="232">
        <v>0</v>
      </c>
      <c r="F116" s="225">
        <v>0</v>
      </c>
      <c r="G116" s="226">
        <v>-28303</v>
      </c>
      <c r="H116" s="227">
        <v>-34370</v>
      </c>
      <c r="I116" s="262">
        <v>-34370</v>
      </c>
      <c r="J116" s="237"/>
    </row>
    <row r="117" spans="1:10" ht="16.5" thickBot="1" x14ac:dyDescent="0.3">
      <c r="A117" s="174" t="s">
        <v>109</v>
      </c>
      <c r="B117" s="210">
        <v>0</v>
      </c>
      <c r="C117" s="211">
        <v>0</v>
      </c>
      <c r="D117" s="210">
        <v>3986</v>
      </c>
      <c r="E117" s="212">
        <v>5000</v>
      </c>
      <c r="F117" s="213">
        <v>10000</v>
      </c>
      <c r="G117" s="214">
        <v>10000</v>
      </c>
      <c r="H117" s="215">
        <v>1325</v>
      </c>
      <c r="I117" s="263">
        <v>2500</v>
      </c>
      <c r="J117" s="303" t="s">
        <v>164</v>
      </c>
    </row>
    <row r="118" spans="1:10" ht="17.25" thickTop="1" thickBot="1" x14ac:dyDescent="0.3">
      <c r="A118" s="175" t="s">
        <v>23</v>
      </c>
      <c r="B118" s="176">
        <f t="shared" ref="B118:D118" si="9">SUM(B106:B117)</f>
        <v>44445</v>
      </c>
      <c r="C118" s="177">
        <f t="shared" si="9"/>
        <v>89616</v>
      </c>
      <c r="D118" s="178">
        <f t="shared" si="9"/>
        <v>35067</v>
      </c>
      <c r="E118" s="179">
        <f>SUM(E106:E117)</f>
        <v>209815</v>
      </c>
      <c r="F118" s="180">
        <f>SUM(F106:F117)</f>
        <v>299700</v>
      </c>
      <c r="G118" s="181">
        <f>SUM(G106:G117)</f>
        <v>274497</v>
      </c>
      <c r="H118" s="182">
        <f>SUM(H106:H117)</f>
        <v>44534</v>
      </c>
      <c r="I118" s="264">
        <f>SUM(I106:I117)</f>
        <v>94738</v>
      </c>
      <c r="J118" s="240"/>
    </row>
    <row r="119" spans="1:10" ht="22.5" thickTop="1" thickBot="1" x14ac:dyDescent="0.3">
      <c r="A119" s="183" t="s">
        <v>110</v>
      </c>
      <c r="B119" s="184">
        <f>SUM(B118+B104+B98+B92+B80+B65+B53+B42+B33+B18)</f>
        <v>-8794</v>
      </c>
      <c r="C119" s="185">
        <v>-116501</v>
      </c>
      <c r="D119" s="186">
        <v>-187710</v>
      </c>
      <c r="E119" s="187"/>
      <c r="F119" s="188">
        <f>SUM(F118+F104+F98+F92+F80+F65+F53+F42+F33+F18)</f>
        <v>293890.40000000002</v>
      </c>
      <c r="G119" s="189">
        <f>SUM(G118+G104+G98+G92+G80+G65+G53+G42+G33+G18)</f>
        <v>269587</v>
      </c>
      <c r="H119" s="190">
        <f>SUM(H118+H104+H98+H92+H80+H65+H53+H42+H33+H18)</f>
        <v>-128166</v>
      </c>
      <c r="I119" s="191">
        <f>SUM(I118+I104+I98+I92+I80+I65+I53+I42+I33+I18)</f>
        <v>1141</v>
      </c>
      <c r="J119" s="192"/>
    </row>
    <row r="120" spans="1:10" ht="15.75" hidden="1" x14ac:dyDescent="0.25">
      <c r="A120" s="193"/>
      <c r="B120" s="194"/>
      <c r="C120" s="194"/>
      <c r="D120" s="195"/>
      <c r="E120" s="194"/>
      <c r="F120" s="196"/>
      <c r="G120" s="196"/>
      <c r="H120" s="197"/>
      <c r="I120" s="198">
        <f>SUM(F119-I119)</f>
        <v>292749.40000000002</v>
      </c>
      <c r="J120" s="193"/>
    </row>
    <row r="121" spans="1:10" ht="21" thickBot="1" x14ac:dyDescent="0.3">
      <c r="A121" s="193"/>
      <c r="B121" s="199"/>
      <c r="C121" s="200"/>
      <c r="D121" s="201"/>
      <c r="E121" s="202"/>
      <c r="F121" s="203"/>
      <c r="G121" s="203"/>
      <c r="H121" s="203"/>
      <c r="I121" s="203"/>
      <c r="J121" s="204"/>
    </row>
    <row r="122" spans="1:10" ht="21.75" thickBot="1" x14ac:dyDescent="0.3">
      <c r="A122" s="289" t="s">
        <v>111</v>
      </c>
      <c r="B122" s="290"/>
      <c r="C122" s="291"/>
      <c r="D122" s="205"/>
      <c r="E122" s="206"/>
      <c r="F122" s="203"/>
      <c r="G122" s="203"/>
      <c r="H122" s="203"/>
      <c r="I122" s="203"/>
      <c r="J122" s="204"/>
    </row>
    <row r="123" spans="1:10" ht="32.25" thickBot="1" x14ac:dyDescent="0.3">
      <c r="A123" s="207" t="s">
        <v>112</v>
      </c>
      <c r="B123" s="292">
        <v>657323</v>
      </c>
      <c r="C123" s="293"/>
      <c r="D123" s="205"/>
      <c r="E123" s="206"/>
      <c r="F123" s="203"/>
      <c r="G123" s="203"/>
      <c r="H123" s="203"/>
      <c r="I123" s="203"/>
      <c r="J123" s="204"/>
    </row>
    <row r="124" spans="1:10" ht="32.25" thickBot="1" x14ac:dyDescent="0.3">
      <c r="A124" s="208" t="s">
        <v>113</v>
      </c>
      <c r="B124" s="294">
        <f>SUM(B123-I119)</f>
        <v>656182</v>
      </c>
      <c r="C124" s="295"/>
      <c r="D124" s="205"/>
      <c r="E124" s="206"/>
      <c r="F124" s="203"/>
      <c r="G124" s="203"/>
      <c r="H124" s="203"/>
      <c r="I124" s="203"/>
      <c r="J124" s="204"/>
    </row>
    <row r="125" spans="1:10" ht="15.75" x14ac:dyDescent="0.25">
      <c r="A125" s="296" t="s">
        <v>114</v>
      </c>
      <c r="B125" s="296"/>
      <c r="C125" s="296"/>
      <c r="D125" s="205"/>
      <c r="E125" s="206"/>
      <c r="F125" s="203"/>
      <c r="G125" s="203"/>
      <c r="H125" s="203"/>
      <c r="I125" s="203"/>
      <c r="J125" s="204"/>
    </row>
    <row r="126" spans="1:10" ht="15.75" x14ac:dyDescent="0.25">
      <c r="A126" s="296"/>
      <c r="B126" s="296"/>
      <c r="C126" s="296"/>
      <c r="D126" s="205"/>
      <c r="E126" s="206"/>
      <c r="F126" s="203"/>
      <c r="G126" s="203"/>
      <c r="H126" s="203"/>
      <c r="I126" s="203"/>
      <c r="J126" s="204"/>
    </row>
    <row r="127" spans="1:10" ht="42" customHeight="1" x14ac:dyDescent="0.25">
      <c r="A127" s="296"/>
      <c r="B127" s="296"/>
      <c r="C127" s="296"/>
      <c r="D127" s="205"/>
      <c r="E127" s="206"/>
      <c r="F127" s="203"/>
      <c r="G127" s="203"/>
      <c r="H127" s="203"/>
      <c r="I127" s="203"/>
      <c r="J127" s="204"/>
    </row>
    <row r="128" spans="1:10" ht="15.75" thickBot="1" x14ac:dyDescent="0.3"/>
    <row r="129" spans="1:3" x14ac:dyDescent="0.25">
      <c r="A129" s="265" t="s">
        <v>171</v>
      </c>
      <c r="B129" s="266"/>
      <c r="C129" s="267"/>
    </row>
    <row r="130" spans="1:3" x14ac:dyDescent="0.25">
      <c r="A130" s="268"/>
      <c r="B130" s="269"/>
      <c r="C130" s="270"/>
    </row>
    <row r="131" spans="1:3" x14ac:dyDescent="0.25">
      <c r="A131" s="268"/>
      <c r="B131" s="269"/>
      <c r="C131" s="270"/>
    </row>
    <row r="132" spans="1:3" x14ac:dyDescent="0.25">
      <c r="A132" s="268"/>
      <c r="B132" s="269"/>
      <c r="C132" s="270"/>
    </row>
    <row r="133" spans="1:3" x14ac:dyDescent="0.25">
      <c r="A133" s="268"/>
      <c r="B133" s="269"/>
      <c r="C133" s="270"/>
    </row>
    <row r="134" spans="1:3" x14ac:dyDescent="0.25">
      <c r="A134" s="268"/>
      <c r="B134" s="269"/>
      <c r="C134" s="270"/>
    </row>
    <row r="135" spans="1:3" x14ac:dyDescent="0.25">
      <c r="A135" s="268"/>
      <c r="B135" s="269"/>
      <c r="C135" s="270"/>
    </row>
    <row r="136" spans="1:3" ht="15.75" thickBot="1" x14ac:dyDescent="0.3">
      <c r="A136" s="271"/>
      <c r="B136" s="272"/>
      <c r="C136" s="273"/>
    </row>
  </sheetData>
  <mergeCells count="13">
    <mergeCell ref="A129:C136"/>
    <mergeCell ref="F1:I1"/>
    <mergeCell ref="D107:D113"/>
    <mergeCell ref="E108:E109"/>
    <mergeCell ref="F108:F109"/>
    <mergeCell ref="G108:G109"/>
    <mergeCell ref="H108:H109"/>
    <mergeCell ref="I108:I109"/>
    <mergeCell ref="A122:C122"/>
    <mergeCell ref="B123:C123"/>
    <mergeCell ref="B124:C124"/>
    <mergeCell ref="A125:C127"/>
    <mergeCell ref="D1:E1"/>
  </mergeCells>
  <pageMargins left="0.23622047244094491" right="0.23622047244094491" top="0.35433070866141736" bottom="0.35433070866141736" header="0.31496062992125984" footer="0.31496062992125984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Clerk</cp:lastModifiedBy>
  <cp:lastPrinted>2022-03-14T18:16:56Z</cp:lastPrinted>
  <dcterms:created xsi:type="dcterms:W3CDTF">2021-11-16T14:06:10Z</dcterms:created>
  <dcterms:modified xsi:type="dcterms:W3CDTF">2022-03-14T18:17:18Z</dcterms:modified>
</cp:coreProperties>
</file>