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TTC-SERVER\shared\Documents\Council Matters was Operations\2022\02 14th Feb 22\"/>
    </mc:Choice>
  </mc:AlternateContent>
  <xr:revisionPtr revIDLastSave="0" documentId="13_ncr:1_{9A91E2F3-4BED-4786-B9ED-A969385DA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FT 2223 Budget" sheetId="3" r:id="rId1"/>
  </sheets>
  <definedNames>
    <definedName name="_xlnm.Print_Area" localSheetId="0">'DRAFT 2223 Budget'!$A$1:$F$105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D99" i="3" l="1"/>
  <c r="C99" i="3"/>
  <c r="D90" i="3"/>
  <c r="C90" i="3"/>
  <c r="D85" i="3"/>
  <c r="C85" i="3"/>
  <c r="D79" i="3"/>
  <c r="C79" i="3"/>
  <c r="D70" i="3"/>
  <c r="C70" i="3"/>
  <c r="D58" i="3"/>
  <c r="C58" i="3"/>
  <c r="D46" i="3"/>
  <c r="C46" i="3"/>
  <c r="D35" i="3"/>
  <c r="C35" i="3"/>
  <c r="D27" i="3"/>
  <c r="C27" i="3"/>
  <c r="D16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D100" i="3" l="1"/>
  <c r="C100" i="3"/>
  <c r="C104" i="3" s="1"/>
  <c r="C105" i="3" s="1"/>
</calcChain>
</file>

<file path=xl/sharedStrings.xml><?xml version="1.0" encoding="utf-8"?>
<sst xmlns="http://schemas.openxmlformats.org/spreadsheetml/2006/main" count="142" uniqueCount="109">
  <si>
    <t>Comments</t>
  </si>
  <si>
    <t>Administration</t>
  </si>
  <si>
    <t>Salaries and pensions for all staff</t>
  </si>
  <si>
    <t>Staff Training and Travel AND expenses</t>
  </si>
  <si>
    <t>Staff Recruitment</t>
  </si>
  <si>
    <t>Phone and Broadband</t>
  </si>
  <si>
    <t>Office Supplies</t>
  </si>
  <si>
    <t>Photocopier</t>
  </si>
  <si>
    <t>Insurance</t>
  </si>
  <si>
    <t>Office Equipment</t>
  </si>
  <si>
    <t>SUB TOTAL</t>
  </si>
  <si>
    <t>Civic and Democratic</t>
  </si>
  <si>
    <t>Mayoral Allowance</t>
  </si>
  <si>
    <t>Civic and Mayoral Events (expenditure)</t>
  </si>
  <si>
    <t>Civic Regalia</t>
  </si>
  <si>
    <t>Mayoral Travel and Expenses</t>
  </si>
  <si>
    <t>Councillor Allowances</t>
  </si>
  <si>
    <t>Councillor Training and Travel</t>
  </si>
  <si>
    <t>Councillor IT equipment</t>
  </si>
  <si>
    <t>Elections</t>
  </si>
  <si>
    <t>Community Outreach/Christmas</t>
  </si>
  <si>
    <t>Tourism</t>
  </si>
  <si>
    <t>Totnes Guide</t>
  </si>
  <si>
    <t>Totnes Guide and Website Income</t>
  </si>
  <si>
    <t>Bank Charges / Paypal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</si>
  <si>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</si>
  <si>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</si>
  <si>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</si>
  <si>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</si>
  <si>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</si>
  <si>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</si>
  <si>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</si>
  <si>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</si>
  <si>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</si>
  <si>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</si>
  <si>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</si>
  <si>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</si>
  <si>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</si>
  <si>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</si>
  <si>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</si>
  <si>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</si>
  <si>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Property Management Fees</t>
  </si>
  <si>
    <t>Flat 5a Loan repay</t>
  </si>
  <si>
    <t>Flat 5a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</si>
  <si>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</si>
  <si>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</si>
  <si>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</si>
  <si>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</si>
  <si>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</si>
  <si>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>Works and Maintenance (Memorials, Paths, Fences, Refuse collection)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</si>
  <si>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</si>
  <si>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</si>
  <si>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</si>
  <si>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</si>
  <si>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</si>
  <si>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</si>
  <si>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</si>
  <si>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</si>
  <si>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Charity of Paige Adams RATE ABATEMENT</t>
  </si>
  <si>
    <t>Community Development</t>
  </si>
  <si>
    <t>Skate Park</t>
  </si>
  <si>
    <t>Neighbourhood Plan/Planning</t>
  </si>
  <si>
    <t>Climate Change/Green Travel</t>
  </si>
  <si>
    <t>TOTAL</t>
  </si>
  <si>
    <t>Reserves impact</t>
  </si>
  <si>
    <t>Subscriptions</t>
  </si>
  <si>
    <t>Professional Fees</t>
  </si>
  <si>
    <t>Website and IT</t>
  </si>
  <si>
    <t>Van Maintenance</t>
  </si>
  <si>
    <t>TMO Tools and Consumables</t>
  </si>
  <si>
    <t>Poster and Planter Advertising Income</t>
  </si>
  <si>
    <t>Other TIC expenditure (Postage,Uniform, Stationery etc)</t>
  </si>
  <si>
    <t>Hire Income (weddings, etc)</t>
  </si>
  <si>
    <t>Cleaning and supplies</t>
  </si>
  <si>
    <t>Town Clocks (Rent, Utilities and Maintenance)</t>
  </si>
  <si>
    <t>Guildhall Cottage Income(£975 a month)</t>
  </si>
  <si>
    <t>Flat 5a Rental Income(£775 per month)</t>
  </si>
  <si>
    <t>Waste collection</t>
  </si>
  <si>
    <t xml:space="preserve">Cemetery Fees Income </t>
  </si>
  <si>
    <t>Unlikely to start another project whilst CH Annexe conversion in progress.</t>
  </si>
  <si>
    <t>Most covered by TMO now</t>
  </si>
  <si>
    <t xml:space="preserve">General Maintenance </t>
  </si>
  <si>
    <t>No water usage</t>
  </si>
  <si>
    <t>S137 Grants</t>
  </si>
  <si>
    <t>Arts and Culture</t>
  </si>
  <si>
    <t>Public realm</t>
  </si>
  <si>
    <t>PROPOSED BUDGET 2022 2023</t>
  </si>
  <si>
    <t>Allotments only</t>
  </si>
  <si>
    <t>Community Public Assets Projects</t>
  </si>
  <si>
    <t>OPTION C - No Comm Public Asset Projects</t>
  </si>
  <si>
    <t>Budget Planning - 2022/23</t>
  </si>
  <si>
    <t>Misc &amp; Marketing Civic Hall</t>
  </si>
  <si>
    <t>Increased to accommodate 3 x traffic calming ramp proposals</t>
  </si>
  <si>
    <t>Increased to cover a Community Arts Grant process - support for events such as Totnes Festival</t>
  </si>
  <si>
    <t>Visit Totnes Marketing and event sponsorship</t>
  </si>
  <si>
    <t>This does not include staff costs. Increased to include £5,000 sponsorship for Totnes Festival 2022</t>
  </si>
  <si>
    <t>£50 x 16 Councillors</t>
  </si>
  <si>
    <t>AGREED BUDGET 2022 2023</t>
  </si>
  <si>
    <t>Increased to include Marketing and Communications increase in hours agreed 7th Feb 2022 Full Council</t>
  </si>
  <si>
    <t>Originally Agreed 6th December 2021</t>
  </si>
  <si>
    <t>Estimated - to be agreed by Paige Adams based on actual costs incurred</t>
  </si>
  <si>
    <t>May be overspent with large energy cost increases</t>
  </si>
  <si>
    <t>Ongoing mortgage repayment</t>
  </si>
  <si>
    <t>Agreed by Paige Adams Trust</t>
  </si>
  <si>
    <t>Elmhirst project/Market Square</t>
  </si>
  <si>
    <t>Based on the current projected 2021/22 budget, year end reserve estimate</t>
  </si>
  <si>
    <t>2022/23 expected spend from reserve detailed above</t>
  </si>
  <si>
    <t>Total estimated Reserves to start  April 2023</t>
  </si>
  <si>
    <t xml:space="preserve">Total spend from reserve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</si>
</sst>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6"/>
      <color rgb="FF000000"/>
      <name val="Calibri"/>
      <family val="2"/>
    </font>
    <font>
      <i/>
      <sz val="18"/>
      <color rgb="FF548135"/>
      <name val="Calibri"/>
      <family val="2"/>
    </font>
    <font>
      <sz val="16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</font>
    <font>
      <sz val="11"/>
      <color rgb="FF000000"/>
      <name val="Arial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</font>
    <font>
      <b/>
      <sz val="20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4"/>
      <color rgb="FF000000"/>
      <name val="Cordia New"/>
      <family val="2"/>
      <charset val="222"/>
    </font>
    <font>
      <sz val="14"/>
      <color theme="1"/>
      <name val="Cordia New"/>
      <family val="2"/>
      <charset val="222"/>
    </font>
    <font>
      <sz val="14"/>
      <color rgb="FF000000"/>
      <name val="Cordia New"/>
      <family val="2"/>
      <charset val="222"/>
    </font>
    <font>
      <b/>
      <sz val="14"/>
      <color theme="1"/>
      <name val="Cordia New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E5E5"/>
        <bgColor rgb="FFE5E5E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5E5E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4"/>
  </cellStyleXfs>
  <cellXfs count="111">
    <xf numFmtId="0" fontId="0" fillId="0" borderId="0" xfId="0" applyFont="1" applyAlignme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Font="1" applyAlignment="1"/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4" fontId="18" fillId="0" borderId="4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8" borderId="11" xfId="0" applyFont="1" applyFill="1" applyBorder="1" applyAlignment="1">
      <alignment horizontal="center" vertical="center" wrapText="1"/>
    </xf>
    <xf numFmtId="164" fontId="17" fillId="4" borderId="1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8" borderId="1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164" fontId="17" fillId="4" borderId="17" xfId="0" applyNumberFormat="1" applyFont="1" applyFill="1" applyBorder="1" applyAlignment="1">
      <alignment horizontal="center" vertical="center"/>
    </xf>
    <xf numFmtId="0" fontId="25" fillId="8" borderId="17" xfId="0" applyFont="1" applyFill="1" applyBorder="1" applyAlignment="1">
      <alignment horizontal="center" vertical="center"/>
    </xf>
    <xf numFmtId="1" fontId="25" fillId="8" borderId="17" xfId="0" applyNumberFormat="1" applyFont="1" applyFill="1" applyBorder="1" applyAlignment="1">
      <alignment horizontal="center" vertical="center"/>
    </xf>
    <xf numFmtId="164" fontId="25" fillId="8" borderId="17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7" fillId="5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12" fillId="5" borderId="23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28" fillId="5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/>
    <xf numFmtId="0" fontId="24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4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9" fillId="7" borderId="25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/>
    </xf>
    <xf numFmtId="0" fontId="31" fillId="11" borderId="27" xfId="1" applyFont="1" applyFill="1" applyBorder="1" applyAlignment="1">
      <alignment vertical="center" wrapText="1"/>
    </xf>
    <xf numFmtId="164" fontId="32" fillId="11" borderId="28" xfId="1" applyNumberFormat="1" applyFont="1" applyFill="1" applyBorder="1" applyAlignment="1">
      <alignment horizontal="center" vertical="center"/>
    </xf>
    <xf numFmtId="0" fontId="31" fillId="11" borderId="27" xfId="0" applyFont="1" applyFill="1" applyBorder="1" applyAlignment="1">
      <alignment vertical="center" wrapText="1"/>
    </xf>
    <xf numFmtId="164" fontId="32" fillId="11" borderId="28" xfId="0" applyNumberFormat="1" applyFont="1" applyFill="1" applyBorder="1" applyAlignment="1">
      <alignment horizontal="center" vertical="center"/>
    </xf>
    <xf numFmtId="0" fontId="33" fillId="11" borderId="29" xfId="0" applyFont="1" applyFill="1" applyBorder="1" applyAlignment="1">
      <alignment vertical="center" wrapText="1"/>
    </xf>
    <xf numFmtId="164" fontId="30" fillId="11" borderId="30" xfId="0" applyNumberFormat="1" applyFont="1" applyFill="1" applyBorder="1" applyAlignment="1">
      <alignment horizontal="center" vertical="center"/>
    </xf>
    <xf numFmtId="0" fontId="30" fillId="11" borderId="31" xfId="1" applyFont="1" applyFill="1" applyBorder="1" applyAlignment="1">
      <alignment horizontal="center" vertical="center" wrapText="1"/>
    </xf>
    <xf numFmtId="0" fontId="30" fillId="11" borderId="3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758ABB8-A785-4F6B-ABA6-3F8D2C870600}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topLeftCell="A16" zoomScaleNormal="100" workbookViewId="0">
      <selection activeCell="E102" sqref="E102"/>
    </sheetView>
  </sheetViews>
  <sheetFormatPr defaultColWidth="12.625" defaultRowHeight="15.75" x14ac:dyDescent="0.25"/>
  <cols>
    <col min="1" max="1" width="7.75" style="24" customWidth="1"/>
    <col min="2" max="2" width="40.875" customWidth="1"/>
    <col min="3" max="3" width="17.625" style="83" customWidth="1"/>
    <col min="4" max="4" width="15.375" style="15" hidden="1" customWidth="1"/>
    <col min="5" max="5" width="57.25" style="8" customWidth="1"/>
    <col min="6" max="12" width="8" customWidth="1"/>
    <col min="13" max="19" width="7.625" customWidth="1"/>
  </cols>
  <sheetData>
    <row r="1" spans="1:24" ht="48" thickBot="1" x14ac:dyDescent="0.25">
      <c r="A1" s="56"/>
      <c r="B1" s="37" t="s">
        <v>90</v>
      </c>
      <c r="C1" s="73" t="s">
        <v>99</v>
      </c>
      <c r="D1" s="19" t="s">
        <v>89</v>
      </c>
      <c r="E1" s="58" t="s">
        <v>0</v>
      </c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5"/>
      <c r="U1" s="5"/>
      <c r="V1" s="5"/>
      <c r="W1" s="5"/>
      <c r="X1" s="5"/>
    </row>
    <row r="2" spans="1:24" ht="48" thickBot="1" x14ac:dyDescent="0.25">
      <c r="A2" s="21">
        <v>1</v>
      </c>
      <c r="B2" s="90" t="s">
        <v>1</v>
      </c>
      <c r="C2" s="89" t="s">
        <v>97</v>
      </c>
      <c r="D2" s="91" t="s">
        <v>86</v>
      </c>
      <c r="E2" s="92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5"/>
      <c r="U2" s="5"/>
      <c r="V2" s="5"/>
      <c r="W2" s="5"/>
      <c r="X2" s="5"/>
    </row>
    <row r="3" spans="1:24" ht="31.5" x14ac:dyDescent="0.2">
      <c r="A3" s="21">
        <f t="shared" ref="A3:A82" si="0">SUM(A2+1)</f>
        <v>2</v>
      </c>
      <c r="B3" s="38" t="s">
        <v>2</v>
      </c>
      <c r="C3" s="87">
        <v>357365</v>
      </c>
      <c r="D3" s="88">
        <v>347104</v>
      </c>
      <c r="E3" s="86" t="s">
        <v>98</v>
      </c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/>
      <c r="U3" s="5"/>
      <c r="V3" s="5"/>
      <c r="W3" s="5"/>
      <c r="X3" s="5"/>
    </row>
    <row r="4" spans="1:24" x14ac:dyDescent="0.2">
      <c r="A4" s="21">
        <f t="shared" si="0"/>
        <v>3</v>
      </c>
      <c r="B4" s="39" t="s">
        <v>3</v>
      </c>
      <c r="C4" s="75">
        <v>4500</v>
      </c>
      <c r="D4" s="26">
        <v>4500</v>
      </c>
      <c r="E4" s="68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5" customFormat="1" x14ac:dyDescent="0.2">
      <c r="A5" s="21">
        <f t="shared" si="0"/>
        <v>4</v>
      </c>
      <c r="B5" s="39" t="s">
        <v>4</v>
      </c>
      <c r="C5" s="75">
        <v>2500</v>
      </c>
      <c r="D5" s="26">
        <v>2500</v>
      </c>
      <c r="E5" s="69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" s="5" customFormat="1" x14ac:dyDescent="0.2">
      <c r="A6" s="21">
        <f t="shared" si="0"/>
        <v>5</v>
      </c>
      <c r="B6" s="39" t="s">
        <v>5</v>
      </c>
      <c r="C6" s="75">
        <v>3200</v>
      </c>
      <c r="D6" s="26">
        <v>3200</v>
      </c>
      <c r="E6" s="70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s="5" customFormat="1" x14ac:dyDescent="0.2">
      <c r="A7" s="21">
        <f t="shared" si="0"/>
        <v>6</v>
      </c>
      <c r="B7" s="39" t="s">
        <v>6</v>
      </c>
      <c r="C7" s="75">
        <v>1750</v>
      </c>
      <c r="D7" s="26">
        <v>1750</v>
      </c>
      <c r="E7" s="70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4" s="5" customFormat="1" x14ac:dyDescent="0.2">
      <c r="A8" s="21">
        <f t="shared" si="0"/>
        <v>7</v>
      </c>
      <c r="B8" s="39" t="s">
        <v>7</v>
      </c>
      <c r="C8" s="75">
        <v>1600</v>
      </c>
      <c r="D8" s="26">
        <v>1600</v>
      </c>
      <c r="E8" s="70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4" s="5" customFormat="1" x14ac:dyDescent="0.2">
      <c r="A9" s="21">
        <f t="shared" si="0"/>
        <v>8</v>
      </c>
      <c r="B9" s="39" t="s">
        <v>65</v>
      </c>
      <c r="C9" s="75">
        <v>4000</v>
      </c>
      <c r="D9" s="26">
        <v>4000</v>
      </c>
      <c r="E9" s="68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4" s="5" customFormat="1" x14ac:dyDescent="0.2">
      <c r="A10" s="21">
        <f t="shared" si="0"/>
        <v>9</v>
      </c>
      <c r="B10" s="39" t="s">
        <v>66</v>
      </c>
      <c r="C10" s="75">
        <v>6500</v>
      </c>
      <c r="D10" s="26">
        <v>6500</v>
      </c>
      <c r="E10" s="85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4" s="5" customFormat="1" x14ac:dyDescent="0.2">
      <c r="A11" s="21">
        <f t="shared" si="0"/>
        <v>10</v>
      </c>
      <c r="B11" s="39" t="s">
        <v>8</v>
      </c>
      <c r="C11" s="75">
        <v>8000</v>
      </c>
      <c r="D11" s="26">
        <v>8000</v>
      </c>
      <c r="E11" s="60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4" s="5" customFormat="1" x14ac:dyDescent="0.2">
      <c r="A12" s="21">
        <f t="shared" si="0"/>
        <v>11</v>
      </c>
      <c r="B12" s="39" t="s">
        <v>67</v>
      </c>
      <c r="C12" s="75">
        <v>5000</v>
      </c>
      <c r="D12" s="26">
        <v>5000</v>
      </c>
      <c r="E12" s="59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4" x14ac:dyDescent="0.2">
      <c r="A13" s="21">
        <f t="shared" si="0"/>
        <v>12</v>
      </c>
      <c r="B13" s="39" t="s">
        <v>9</v>
      </c>
      <c r="C13" s="75">
        <v>5000</v>
      </c>
      <c r="D13" s="26">
        <v>5000</v>
      </c>
      <c r="E13" s="60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5"/>
      <c r="V13" s="5"/>
      <c r="W13" s="5"/>
      <c r="X13" s="5"/>
    </row>
    <row r="14" spans="1:24" s="5" customFormat="1" x14ac:dyDescent="0.2">
      <c r="A14" s="21">
        <f t="shared" si="0"/>
        <v>13</v>
      </c>
      <c r="B14" s="40" t="s">
        <v>68</v>
      </c>
      <c r="C14" s="75">
        <v>750</v>
      </c>
      <c r="D14" s="26">
        <v>750</v>
      </c>
      <c r="E14" s="60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4" s="5" customFormat="1" ht="16.5" thickBot="1" x14ac:dyDescent="0.25">
      <c r="A15" s="21">
        <f t="shared" si="0"/>
        <v>14</v>
      </c>
      <c r="B15" s="40" t="s">
        <v>69</v>
      </c>
      <c r="C15" s="75">
        <v>1500</v>
      </c>
      <c r="D15" s="26">
        <v>1500</v>
      </c>
      <c r="E15" s="60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4" ht="20.25" thickTop="1" thickBot="1" x14ac:dyDescent="0.25">
      <c r="A16" s="21">
        <f t="shared" si="0"/>
        <v>15</v>
      </c>
      <c r="B16" s="41" t="s">
        <v>10</v>
      </c>
      <c r="C16" s="76">
        <f>SUM(C3:C15)</f>
        <v>401665</v>
      </c>
      <c r="D16" s="31">
        <f>SUM(D3:D15)</f>
        <v>391404</v>
      </c>
      <c r="E16" s="61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5"/>
      <c r="U16" s="5"/>
      <c r="V16" s="5"/>
      <c r="W16" s="5"/>
      <c r="X16" s="5"/>
    </row>
    <row r="17" spans="1:24" ht="48.75" thickTop="1" thickBot="1" x14ac:dyDescent="0.3">
      <c r="A17" s="21">
        <f t="shared" si="0"/>
        <v>16</v>
      </c>
      <c r="B17" s="93" t="s">
        <v>11</v>
      </c>
      <c r="C17" s="89" t="s">
        <v>97</v>
      </c>
      <c r="D17" s="94" t="s">
        <v>86</v>
      </c>
      <c r="E17" s="95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5"/>
      <c r="U17" s="5"/>
      <c r="V17" s="5"/>
      <c r="W17" s="5"/>
      <c r="X17" s="5"/>
    </row>
    <row r="18" spans="1:24" x14ac:dyDescent="0.2">
      <c r="A18" s="21">
        <f t="shared" si="0"/>
        <v>17</v>
      </c>
      <c r="B18" s="43" t="s">
        <v>12</v>
      </c>
      <c r="C18" s="74">
        <v>410</v>
      </c>
      <c r="D18" s="25">
        <v>410</v>
      </c>
      <c r="E18" s="62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5"/>
      <c r="U18" s="5"/>
      <c r="V18" s="5"/>
      <c r="W18" s="5"/>
      <c r="X18" s="5"/>
    </row>
    <row r="19" spans="1:24" x14ac:dyDescent="0.2">
      <c r="A19" s="21">
        <f t="shared" si="0"/>
        <v>18</v>
      </c>
      <c r="B19" s="2" t="s">
        <v>13</v>
      </c>
      <c r="C19" s="75">
        <v>5750</v>
      </c>
      <c r="D19" s="26">
        <v>5750</v>
      </c>
      <c r="E19" s="63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"/>
      <c r="U19" s="5"/>
      <c r="V19" s="5"/>
      <c r="W19" s="5"/>
      <c r="X19" s="5"/>
    </row>
    <row r="20" spans="1:24" x14ac:dyDescent="0.2">
      <c r="A20" s="21">
        <f t="shared" si="0"/>
        <v>19</v>
      </c>
      <c r="B20" s="45" t="s">
        <v>14</v>
      </c>
      <c r="C20" s="75">
        <v>200</v>
      </c>
      <c r="D20" s="26">
        <v>200</v>
      </c>
      <c r="E20" s="63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5"/>
      <c r="U20" s="5"/>
      <c r="V20" s="5"/>
      <c r="W20" s="5"/>
      <c r="X20" s="5"/>
    </row>
    <row r="21" spans="1:24" x14ac:dyDescent="0.2">
      <c r="A21" s="21">
        <f t="shared" si="0"/>
        <v>20</v>
      </c>
      <c r="B21" s="2" t="s">
        <v>15</v>
      </c>
      <c r="C21" s="75">
        <v>200</v>
      </c>
      <c r="D21" s="26">
        <v>200</v>
      </c>
      <c r="E21" s="63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5"/>
      <c r="U21" s="5"/>
      <c r="V21" s="5"/>
      <c r="W21" s="5"/>
      <c r="X21" s="5"/>
    </row>
    <row r="22" spans="1:24" s="5" customFormat="1" x14ac:dyDescent="0.2">
      <c r="A22" s="21">
        <f t="shared" si="0"/>
        <v>21</v>
      </c>
      <c r="B22" s="2" t="s">
        <v>18</v>
      </c>
      <c r="C22" s="75">
        <v>1500</v>
      </c>
      <c r="D22" s="26">
        <v>1500</v>
      </c>
      <c r="E22" s="39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4" s="5" customFormat="1" x14ac:dyDescent="0.2">
      <c r="A23" s="21">
        <f t="shared" si="0"/>
        <v>22</v>
      </c>
      <c r="B23" s="2" t="s">
        <v>17</v>
      </c>
      <c r="C23" s="75">
        <v>800</v>
      </c>
      <c r="D23" s="26">
        <v>800</v>
      </c>
      <c r="E23" s="66" t="s">
        <v>96</v>
      </c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4" s="5" customFormat="1" x14ac:dyDescent="0.2">
      <c r="A24" s="21">
        <f t="shared" si="0"/>
        <v>23</v>
      </c>
      <c r="B24" s="39" t="s">
        <v>19</v>
      </c>
      <c r="C24" s="75">
        <v>6000</v>
      </c>
      <c r="D24" s="26">
        <v>6000</v>
      </c>
      <c r="E24" s="39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4" s="5" customFormat="1" x14ac:dyDescent="0.2">
      <c r="A25" s="21">
        <f t="shared" si="0"/>
        <v>24</v>
      </c>
      <c r="B25" s="39" t="s">
        <v>20</v>
      </c>
      <c r="C25" s="75">
        <v>8450</v>
      </c>
      <c r="D25" s="26">
        <v>8450</v>
      </c>
      <c r="E25" s="39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4" ht="16.5" thickBot="1" x14ac:dyDescent="0.25">
      <c r="A26" s="21">
        <f t="shared" si="0"/>
        <v>25</v>
      </c>
      <c r="B26" s="46" t="s">
        <v>16</v>
      </c>
      <c r="C26" s="77">
        <v>6560</v>
      </c>
      <c r="D26" s="28">
        <v>6560</v>
      </c>
      <c r="E26" s="40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/>
      <c r="U26" s="5"/>
      <c r="V26" s="5"/>
      <c r="W26" s="5"/>
      <c r="X26" s="5"/>
    </row>
    <row r="27" spans="1:24" ht="20.25" thickTop="1" thickBot="1" x14ac:dyDescent="0.25">
      <c r="A27" s="21">
        <f t="shared" si="0"/>
        <v>26</v>
      </c>
      <c r="B27" s="41" t="s">
        <v>10</v>
      </c>
      <c r="C27" s="78">
        <f>SUM(C18:C26)</f>
        <v>29870</v>
      </c>
      <c r="D27" s="33">
        <f>SUM(D18:D26)</f>
        <v>29870</v>
      </c>
      <c r="E27" s="61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/>
      <c r="U27" s="5"/>
      <c r="V27" s="5"/>
      <c r="W27" s="5"/>
      <c r="X27" s="5"/>
    </row>
    <row r="28" spans="1:24" ht="48.75" thickTop="1" thickBot="1" x14ac:dyDescent="0.25">
      <c r="A28" s="21">
        <f t="shared" si="0"/>
        <v>27</v>
      </c>
      <c r="B28" s="93" t="s">
        <v>21</v>
      </c>
      <c r="C28" s="89" t="s">
        <v>97</v>
      </c>
      <c r="D28" s="96" t="s">
        <v>86</v>
      </c>
      <c r="E28" s="97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/>
      <c r="U28" s="5"/>
      <c r="V28" s="5"/>
      <c r="W28" s="5"/>
      <c r="X28" s="5"/>
    </row>
    <row r="29" spans="1:24" ht="31.5" x14ac:dyDescent="0.2">
      <c r="A29" s="21">
        <f t="shared" si="0"/>
        <v>28</v>
      </c>
      <c r="B29" s="43" t="s">
        <v>94</v>
      </c>
      <c r="C29" s="74">
        <v>25000</v>
      </c>
      <c r="D29" s="25">
        <v>25000</v>
      </c>
      <c r="E29" s="67" t="s">
        <v>95</v>
      </c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/>
      <c r="U29" s="5"/>
      <c r="V29" s="5"/>
      <c r="W29" s="5"/>
      <c r="X29" s="5"/>
    </row>
    <row r="30" spans="1:24" s="5" customFormat="1" ht="31.5" x14ac:dyDescent="0.2">
      <c r="A30" s="21">
        <f t="shared" si="0"/>
        <v>29</v>
      </c>
      <c r="B30" s="36" t="s">
        <v>71</v>
      </c>
      <c r="C30" s="77">
        <v>250</v>
      </c>
      <c r="D30" s="28">
        <v>250</v>
      </c>
      <c r="E30" s="57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4" s="5" customFormat="1" x14ac:dyDescent="0.2">
      <c r="A31" s="21">
        <f t="shared" si="0"/>
        <v>30</v>
      </c>
      <c r="B31" s="17" t="s">
        <v>24</v>
      </c>
      <c r="C31" s="75">
        <v>200</v>
      </c>
      <c r="D31" s="26">
        <v>200</v>
      </c>
      <c r="E31" s="57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4" x14ac:dyDescent="0.2">
      <c r="A32" s="21">
        <f t="shared" si="0"/>
        <v>31</v>
      </c>
      <c r="B32" s="2" t="s">
        <v>22</v>
      </c>
      <c r="C32" s="75">
        <v>12000</v>
      </c>
      <c r="D32" s="26">
        <v>12000</v>
      </c>
      <c r="E32" s="39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  <c r="U32" s="5"/>
      <c r="V32" s="5"/>
      <c r="W32" s="5"/>
      <c r="X32" s="5"/>
    </row>
    <row r="33" spans="1:24" x14ac:dyDescent="0.2">
      <c r="A33" s="21">
        <f t="shared" si="0"/>
        <v>32</v>
      </c>
      <c r="B33" s="44" t="s">
        <v>23</v>
      </c>
      <c r="C33" s="75">
        <v>-8000</v>
      </c>
      <c r="D33" s="26">
        <v>-8000</v>
      </c>
      <c r="E33" s="39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/>
      <c r="U33" s="5"/>
      <c r="V33" s="5"/>
      <c r="W33" s="5"/>
      <c r="X33" s="5"/>
    </row>
    <row r="34" spans="1:24" ht="16.5" thickBot="1" x14ac:dyDescent="0.25">
      <c r="A34" s="21">
        <f t="shared" si="0"/>
        <v>33</v>
      </c>
      <c r="B34" s="47" t="s">
        <v>70</v>
      </c>
      <c r="C34" s="77">
        <v>-2000</v>
      </c>
      <c r="D34" s="28">
        <v>-2000</v>
      </c>
      <c r="E34" s="39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/>
      <c r="U34" s="5"/>
      <c r="V34" s="5"/>
      <c r="W34" s="5"/>
      <c r="X34" s="5"/>
    </row>
    <row r="35" spans="1:24" ht="20.25" thickTop="1" thickBot="1" x14ac:dyDescent="0.25">
      <c r="A35" s="21">
        <f t="shared" si="0"/>
        <v>34</v>
      </c>
      <c r="B35" s="41" t="s">
        <v>10</v>
      </c>
      <c r="C35" s="78">
        <f>SUM(C29:C34)</f>
        <v>27450</v>
      </c>
      <c r="D35" s="33">
        <f>SUM(D29:D34)</f>
        <v>27450</v>
      </c>
      <c r="E35" s="61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/>
      <c r="U35" s="5"/>
      <c r="V35" s="5"/>
      <c r="W35" s="5"/>
      <c r="X35" s="5"/>
    </row>
    <row r="36" spans="1:24" ht="48.75" thickTop="1" thickBot="1" x14ac:dyDescent="0.25">
      <c r="A36" s="21">
        <f t="shared" si="0"/>
        <v>35</v>
      </c>
      <c r="B36" s="93" t="s">
        <v>25</v>
      </c>
      <c r="C36" s="89" t="s">
        <v>97</v>
      </c>
      <c r="D36" s="96" t="s">
        <v>86</v>
      </c>
      <c r="E36" s="97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  <c r="U36" s="5"/>
      <c r="V36" s="5"/>
      <c r="W36" s="5"/>
      <c r="X36" s="5"/>
    </row>
    <row r="37" spans="1:24" x14ac:dyDescent="0.2">
      <c r="A37" s="21">
        <f t="shared" si="0"/>
        <v>36</v>
      </c>
      <c r="B37" s="43" t="s">
        <v>26</v>
      </c>
      <c r="C37" s="74">
        <v>3000</v>
      </c>
      <c r="D37" s="25">
        <v>3000</v>
      </c>
      <c r="E37" s="63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/>
      <c r="U37" s="5"/>
      <c r="V37" s="5"/>
      <c r="W37" s="5"/>
      <c r="X37" s="5"/>
    </row>
    <row r="38" spans="1:24" x14ac:dyDescent="0.2">
      <c r="A38" s="21">
        <f t="shared" si="0"/>
        <v>37</v>
      </c>
      <c r="B38" s="2" t="s">
        <v>27</v>
      </c>
      <c r="C38" s="75">
        <v>5000</v>
      </c>
      <c r="D38" s="26">
        <v>5000</v>
      </c>
      <c r="E38" s="39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/>
      <c r="U38" s="5"/>
      <c r="V38" s="5"/>
      <c r="W38" s="5"/>
      <c r="X38" s="5"/>
    </row>
    <row r="39" spans="1:24" x14ac:dyDescent="0.2">
      <c r="A39" s="21">
        <f t="shared" si="0"/>
        <v>38</v>
      </c>
      <c r="B39" s="2" t="s">
        <v>28</v>
      </c>
      <c r="C39" s="75">
        <v>6500</v>
      </c>
      <c r="D39" s="26">
        <v>6500</v>
      </c>
      <c r="E39" s="39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/>
      <c r="U39" s="5"/>
      <c r="V39" s="5"/>
      <c r="W39" s="5"/>
      <c r="X39" s="5"/>
    </row>
    <row r="40" spans="1:24" x14ac:dyDescent="0.2">
      <c r="A40" s="21">
        <f t="shared" si="0"/>
        <v>39</v>
      </c>
      <c r="B40" s="2" t="s">
        <v>29</v>
      </c>
      <c r="C40" s="75">
        <v>200</v>
      </c>
      <c r="D40" s="26">
        <v>200</v>
      </c>
      <c r="E40" s="39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/>
      <c r="U40" s="5"/>
      <c r="V40" s="5"/>
      <c r="W40" s="5"/>
      <c r="X40" s="5"/>
    </row>
    <row r="41" spans="1:24" x14ac:dyDescent="0.2">
      <c r="A41" s="21">
        <f t="shared" si="0"/>
        <v>40</v>
      </c>
      <c r="B41" s="2" t="s">
        <v>30</v>
      </c>
      <c r="C41" s="75">
        <v>5000</v>
      </c>
      <c r="D41" s="26">
        <v>5000</v>
      </c>
      <c r="E41" s="71" t="s">
        <v>101</v>
      </c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5"/>
      <c r="U41" s="5"/>
      <c r="V41" s="5"/>
      <c r="W41" s="5"/>
      <c r="X41" s="5"/>
    </row>
    <row r="42" spans="1:24" x14ac:dyDescent="0.2">
      <c r="A42" s="21">
        <f t="shared" si="0"/>
        <v>41</v>
      </c>
      <c r="B42" s="2" t="s">
        <v>31</v>
      </c>
      <c r="C42" s="75">
        <v>1200</v>
      </c>
      <c r="D42" s="26">
        <v>1200</v>
      </c>
      <c r="E42" s="39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  <c r="U42" s="5"/>
      <c r="V42" s="5"/>
      <c r="W42" s="5"/>
      <c r="X42" s="5"/>
    </row>
    <row r="43" spans="1:24" x14ac:dyDescent="0.2">
      <c r="A43" s="21">
        <f t="shared" si="0"/>
        <v>42</v>
      </c>
      <c r="B43" s="2" t="s">
        <v>32</v>
      </c>
      <c r="C43" s="75">
        <v>1000</v>
      </c>
      <c r="D43" s="26">
        <v>1000</v>
      </c>
      <c r="E43" s="39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/>
      <c r="U43" s="5"/>
      <c r="V43" s="5"/>
      <c r="W43" s="5"/>
      <c r="X43" s="5"/>
    </row>
    <row r="44" spans="1:24" x14ac:dyDescent="0.2">
      <c r="A44" s="21">
        <f t="shared" si="0"/>
        <v>43</v>
      </c>
      <c r="B44" s="44" t="s">
        <v>33</v>
      </c>
      <c r="C44" s="75">
        <v>-3000</v>
      </c>
      <c r="D44" s="26">
        <v>-3000</v>
      </c>
      <c r="E44" s="60"/>
      <c r="F44" s="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/>
      <c r="U44" s="5"/>
      <c r="V44" s="5"/>
      <c r="W44" s="5"/>
      <c r="X44" s="5"/>
    </row>
    <row r="45" spans="1:24" ht="16.5" thickBot="1" x14ac:dyDescent="0.25">
      <c r="A45" s="21">
        <f t="shared" si="0"/>
        <v>44</v>
      </c>
      <c r="B45" s="47" t="s">
        <v>72</v>
      </c>
      <c r="C45" s="77">
        <v>-2750</v>
      </c>
      <c r="D45" s="28">
        <v>-2750</v>
      </c>
      <c r="E45" s="64"/>
      <c r="F45" s="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/>
      <c r="U45" s="5"/>
      <c r="V45" s="5"/>
      <c r="W45" s="5"/>
      <c r="X45" s="5"/>
    </row>
    <row r="46" spans="1:24" ht="20.25" thickTop="1" thickBot="1" x14ac:dyDescent="0.25">
      <c r="A46" s="21">
        <f t="shared" si="0"/>
        <v>45</v>
      </c>
      <c r="B46" s="41" t="s">
        <v>10</v>
      </c>
      <c r="C46" s="78">
        <f>SUM(C37:C45)</f>
        <v>16150</v>
      </c>
      <c r="D46" s="33">
        <f t="shared" ref="D46" si="1">SUM(D37:D45)</f>
        <v>16150</v>
      </c>
      <c r="E46" s="61"/>
      <c r="F46" s="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5"/>
      <c r="U46" s="5"/>
      <c r="V46" s="5"/>
      <c r="W46" s="5"/>
      <c r="X46" s="5"/>
    </row>
    <row r="47" spans="1:24" ht="48.75" thickTop="1" thickBot="1" x14ac:dyDescent="0.25">
      <c r="A47" s="21">
        <f t="shared" si="0"/>
        <v>46</v>
      </c>
      <c r="B47" s="93" t="s">
        <v>34</v>
      </c>
      <c r="C47" s="89" t="s">
        <v>97</v>
      </c>
      <c r="D47" s="94" t="s">
        <v>86</v>
      </c>
      <c r="E47" s="98"/>
      <c r="F47" s="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  <c r="U47" s="5"/>
      <c r="V47" s="5"/>
      <c r="W47" s="5"/>
      <c r="X47" s="5"/>
    </row>
    <row r="48" spans="1:24" x14ac:dyDescent="0.2">
      <c r="A48" s="21">
        <f t="shared" si="0"/>
        <v>47</v>
      </c>
      <c r="B48" s="17" t="s">
        <v>73</v>
      </c>
      <c r="C48" s="74">
        <v>5500</v>
      </c>
      <c r="D48" s="25">
        <v>5500</v>
      </c>
      <c r="E48" s="38"/>
      <c r="F48" s="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5"/>
      <c r="U48" s="5"/>
      <c r="V48" s="5"/>
      <c r="W48" s="5"/>
      <c r="X48" s="5"/>
    </row>
    <row r="49" spans="1:24" x14ac:dyDescent="0.2">
      <c r="A49" s="21">
        <f t="shared" si="0"/>
        <v>48</v>
      </c>
      <c r="B49" s="2" t="s">
        <v>35</v>
      </c>
      <c r="C49" s="75">
        <v>2000</v>
      </c>
      <c r="D49" s="26">
        <v>2000</v>
      </c>
      <c r="E49" s="39"/>
      <c r="F49" s="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5"/>
      <c r="U49" s="5"/>
      <c r="V49" s="5"/>
      <c r="W49" s="5"/>
      <c r="X49" s="5"/>
    </row>
    <row r="50" spans="1:24" x14ac:dyDescent="0.2">
      <c r="A50" s="21">
        <f t="shared" si="0"/>
        <v>49</v>
      </c>
      <c r="B50" s="2" t="s">
        <v>29</v>
      </c>
      <c r="C50" s="75">
        <v>1500</v>
      </c>
      <c r="D50" s="26">
        <v>1500</v>
      </c>
      <c r="E50" s="63"/>
      <c r="F50" s="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5"/>
      <c r="U50" s="5"/>
      <c r="V50" s="5"/>
      <c r="W50" s="5"/>
      <c r="X50" s="5"/>
    </row>
    <row r="51" spans="1:24" x14ac:dyDescent="0.2">
      <c r="A51" s="21">
        <f t="shared" si="0"/>
        <v>50</v>
      </c>
      <c r="B51" s="2" t="s">
        <v>30</v>
      </c>
      <c r="C51" s="75">
        <v>4000</v>
      </c>
      <c r="D51" s="26">
        <v>4000</v>
      </c>
      <c r="E51" s="63"/>
      <c r="F51" s="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5"/>
      <c r="U51" s="5"/>
      <c r="V51" s="5"/>
      <c r="W51" s="5"/>
      <c r="X51" s="5"/>
    </row>
    <row r="52" spans="1:24" x14ac:dyDescent="0.2">
      <c r="A52" s="21">
        <f t="shared" si="0"/>
        <v>51</v>
      </c>
      <c r="B52" s="2" t="s">
        <v>27</v>
      </c>
      <c r="C52" s="75">
        <v>200000</v>
      </c>
      <c r="D52" s="26">
        <v>200000</v>
      </c>
      <c r="E52" s="84"/>
      <c r="F52" s="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5"/>
      <c r="U52" s="5"/>
      <c r="V52" s="5"/>
      <c r="W52" s="5"/>
      <c r="X52" s="5"/>
    </row>
    <row r="53" spans="1:24" x14ac:dyDescent="0.2">
      <c r="A53" s="21">
        <f t="shared" si="0"/>
        <v>52</v>
      </c>
      <c r="B53" s="2" t="s">
        <v>36</v>
      </c>
      <c r="C53" s="75">
        <v>100</v>
      </c>
      <c r="D53" s="26">
        <v>100</v>
      </c>
      <c r="E53" s="63"/>
      <c r="F53" s="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  <c r="U53" s="5"/>
      <c r="V53" s="5"/>
      <c r="W53" s="5"/>
      <c r="X53" s="5"/>
    </row>
    <row r="54" spans="1:24" x14ac:dyDescent="0.2">
      <c r="A54" s="21">
        <f t="shared" si="0"/>
        <v>53</v>
      </c>
      <c r="B54" s="36" t="s">
        <v>91</v>
      </c>
      <c r="C54" s="75">
        <v>750</v>
      </c>
      <c r="D54" s="26">
        <v>750</v>
      </c>
      <c r="E54" s="39"/>
      <c r="F54" s="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5"/>
      <c r="U54" s="5"/>
      <c r="V54" s="5"/>
      <c r="W54" s="5"/>
      <c r="X54" s="5"/>
    </row>
    <row r="55" spans="1:24" x14ac:dyDescent="0.2">
      <c r="A55" s="21">
        <f t="shared" si="0"/>
        <v>54</v>
      </c>
      <c r="B55" s="2" t="s">
        <v>31</v>
      </c>
      <c r="C55" s="75">
        <v>5000</v>
      </c>
      <c r="D55" s="26">
        <v>5000</v>
      </c>
      <c r="E55" s="39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5"/>
      <c r="U55" s="5"/>
      <c r="V55" s="5"/>
      <c r="W55" s="5"/>
      <c r="X55" s="5"/>
    </row>
    <row r="56" spans="1:24" ht="31.5" x14ac:dyDescent="0.2">
      <c r="A56" s="21">
        <f t="shared" si="0"/>
        <v>55</v>
      </c>
      <c r="B56" s="18" t="s">
        <v>37</v>
      </c>
      <c r="C56" s="75">
        <v>-33500</v>
      </c>
      <c r="D56" s="26">
        <v>-33500</v>
      </c>
      <c r="E56" s="71" t="s">
        <v>100</v>
      </c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5"/>
      <c r="U56" s="5"/>
      <c r="V56" s="5"/>
      <c r="W56" s="5"/>
      <c r="X56" s="5"/>
    </row>
    <row r="57" spans="1:24" ht="16.5" thickBot="1" x14ac:dyDescent="0.25">
      <c r="A57" s="21">
        <f t="shared" si="0"/>
        <v>56</v>
      </c>
      <c r="B57" s="3" t="s">
        <v>38</v>
      </c>
      <c r="C57" s="77">
        <v>-5200</v>
      </c>
      <c r="D57" s="28">
        <v>-5200</v>
      </c>
      <c r="E57" s="40"/>
      <c r="F57" s="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5"/>
      <c r="U57" s="5"/>
      <c r="V57" s="5"/>
      <c r="W57" s="5"/>
      <c r="X57" s="5"/>
    </row>
    <row r="58" spans="1:24" ht="20.25" thickTop="1" thickBot="1" x14ac:dyDescent="0.25">
      <c r="A58" s="21">
        <f t="shared" si="0"/>
        <v>57</v>
      </c>
      <c r="B58" s="41" t="s">
        <v>10</v>
      </c>
      <c r="C58" s="78">
        <f t="shared" ref="C58:D58" si="2">SUM(C48:C57)</f>
        <v>180150</v>
      </c>
      <c r="D58" s="33">
        <f t="shared" si="2"/>
        <v>180150</v>
      </c>
      <c r="E58" s="61"/>
      <c r="F58" s="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5"/>
      <c r="U58" s="5"/>
      <c r="V58" s="5"/>
      <c r="W58" s="5"/>
      <c r="X58" s="5"/>
    </row>
    <row r="59" spans="1:24" ht="48.75" thickTop="1" thickBot="1" x14ac:dyDescent="0.25">
      <c r="A59" s="21">
        <f t="shared" si="0"/>
        <v>58</v>
      </c>
      <c r="B59" s="93" t="s">
        <v>39</v>
      </c>
      <c r="C59" s="89" t="s">
        <v>97</v>
      </c>
      <c r="D59" s="96" t="s">
        <v>86</v>
      </c>
      <c r="E59" s="98"/>
      <c r="F59" s="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5"/>
      <c r="U59" s="5"/>
      <c r="V59" s="5"/>
      <c r="W59" s="5"/>
      <c r="X59" s="5"/>
    </row>
    <row r="60" spans="1:24" x14ac:dyDescent="0.2">
      <c r="A60" s="21">
        <f t="shared" si="0"/>
        <v>59</v>
      </c>
      <c r="B60" s="43" t="s">
        <v>40</v>
      </c>
      <c r="C60" s="74">
        <v>1000</v>
      </c>
      <c r="D60" s="25">
        <v>1000</v>
      </c>
      <c r="E60" s="38"/>
      <c r="F60" s="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5"/>
      <c r="U60" s="5"/>
      <c r="V60" s="5"/>
      <c r="W60" s="5"/>
      <c r="X60" s="5"/>
    </row>
    <row r="61" spans="1:24" s="5" customFormat="1" x14ac:dyDescent="0.2">
      <c r="A61" s="21">
        <f t="shared" si="0"/>
        <v>60</v>
      </c>
      <c r="B61" s="2" t="s">
        <v>42</v>
      </c>
      <c r="C61" s="75">
        <v>9150</v>
      </c>
      <c r="D61" s="26">
        <v>9150</v>
      </c>
      <c r="E61" s="71" t="s">
        <v>102</v>
      </c>
      <c r="F61" s="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4" s="5" customFormat="1" x14ac:dyDescent="0.2">
      <c r="A62" s="21">
        <f t="shared" si="0"/>
        <v>61</v>
      </c>
      <c r="B62" s="2" t="s">
        <v>43</v>
      </c>
      <c r="C62" s="75">
        <v>1000</v>
      </c>
      <c r="D62" s="26">
        <v>1000</v>
      </c>
      <c r="E62" s="71"/>
      <c r="F62" s="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4" x14ac:dyDescent="0.2">
      <c r="A63" s="21">
        <f t="shared" si="0"/>
        <v>62</v>
      </c>
      <c r="B63" s="2" t="s">
        <v>41</v>
      </c>
      <c r="C63" s="75">
        <v>2000</v>
      </c>
      <c r="D63" s="26">
        <v>2000</v>
      </c>
      <c r="E63" s="71"/>
      <c r="F63" s="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5"/>
      <c r="U63" s="5"/>
      <c r="V63" s="5"/>
      <c r="W63" s="5"/>
      <c r="X63" s="5"/>
    </row>
    <row r="64" spans="1:24" x14ac:dyDescent="0.2">
      <c r="A64" s="21">
        <f t="shared" si="0"/>
        <v>63</v>
      </c>
      <c r="B64" s="36" t="s">
        <v>74</v>
      </c>
      <c r="C64" s="75">
        <v>2250</v>
      </c>
      <c r="D64" s="26">
        <v>2250</v>
      </c>
      <c r="E64" s="71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5"/>
      <c r="U64" s="5"/>
      <c r="V64" s="5"/>
      <c r="W64" s="5"/>
      <c r="X64" s="5"/>
    </row>
    <row r="65" spans="1:24" x14ac:dyDescent="0.2">
      <c r="A65" s="21">
        <f t="shared" si="0"/>
        <v>64</v>
      </c>
      <c r="B65" s="2" t="s">
        <v>44</v>
      </c>
      <c r="C65" s="75">
        <v>5000</v>
      </c>
      <c r="D65" s="26">
        <v>5000</v>
      </c>
      <c r="E65" s="69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5"/>
      <c r="V65" s="5"/>
      <c r="W65" s="5"/>
      <c r="X65" s="5"/>
    </row>
    <row r="66" spans="1:24" x14ac:dyDescent="0.2">
      <c r="A66" s="21">
        <f t="shared" si="0"/>
        <v>65</v>
      </c>
      <c r="B66" s="18" t="s">
        <v>45</v>
      </c>
      <c r="C66" s="75">
        <v>-1</v>
      </c>
      <c r="D66" s="26">
        <v>-1</v>
      </c>
      <c r="E66" s="71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5"/>
      <c r="V66" s="5"/>
      <c r="W66" s="5"/>
      <c r="X66" s="5"/>
    </row>
    <row r="67" spans="1:24" x14ac:dyDescent="0.2">
      <c r="A67" s="21">
        <f t="shared" si="0"/>
        <v>66</v>
      </c>
      <c r="B67" s="18" t="s">
        <v>46</v>
      </c>
      <c r="C67" s="75">
        <v>-3</v>
      </c>
      <c r="D67" s="26">
        <v>-3</v>
      </c>
      <c r="E67" s="71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"/>
      <c r="U67" s="5"/>
      <c r="V67" s="5"/>
      <c r="W67" s="5"/>
      <c r="X67" s="5"/>
    </row>
    <row r="68" spans="1:24" x14ac:dyDescent="0.2">
      <c r="A68" s="21">
        <f t="shared" si="0"/>
        <v>67</v>
      </c>
      <c r="B68" s="18" t="s">
        <v>75</v>
      </c>
      <c r="C68" s="75">
        <v>-11700</v>
      </c>
      <c r="D68" s="26">
        <v>-11700</v>
      </c>
      <c r="E68" s="67"/>
      <c r="F68" s="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5"/>
      <c r="U68" s="5"/>
      <c r="V68" s="5"/>
      <c r="W68" s="5"/>
      <c r="X68" s="5"/>
    </row>
    <row r="69" spans="1:24" s="5" customFormat="1" ht="16.5" thickBot="1" x14ac:dyDescent="0.25">
      <c r="A69" s="21">
        <f t="shared" si="0"/>
        <v>68</v>
      </c>
      <c r="B69" s="48" t="s">
        <v>76</v>
      </c>
      <c r="C69" s="77">
        <v>-9300</v>
      </c>
      <c r="D69" s="28">
        <v>-9300</v>
      </c>
      <c r="E69" s="72"/>
      <c r="F69" s="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4" ht="20.25" thickTop="1" thickBot="1" x14ac:dyDescent="0.25">
      <c r="A70" s="21">
        <f t="shared" si="0"/>
        <v>69</v>
      </c>
      <c r="B70" s="41" t="s">
        <v>10</v>
      </c>
      <c r="C70" s="78">
        <f>SUM(C60:C69)</f>
        <v>-604</v>
      </c>
      <c r="D70" s="33">
        <f>SUM(D60:D69)</f>
        <v>-604</v>
      </c>
      <c r="E70" s="61"/>
      <c r="F70" s="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5"/>
      <c r="U70" s="5"/>
      <c r="V70" s="5"/>
      <c r="W70" s="5"/>
      <c r="X70" s="5"/>
    </row>
    <row r="71" spans="1:24" ht="48.75" thickTop="1" thickBot="1" x14ac:dyDescent="0.25">
      <c r="A71" s="21">
        <f t="shared" si="0"/>
        <v>70</v>
      </c>
      <c r="B71" s="93" t="s">
        <v>47</v>
      </c>
      <c r="C71" s="89" t="s">
        <v>97</v>
      </c>
      <c r="D71" s="94" t="s">
        <v>86</v>
      </c>
      <c r="E71" s="98"/>
      <c r="F71" s="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5"/>
      <c r="U71" s="5"/>
      <c r="V71" s="5"/>
      <c r="W71" s="5"/>
      <c r="X71" s="5"/>
    </row>
    <row r="72" spans="1:24" x14ac:dyDescent="0.2">
      <c r="A72" s="21">
        <f t="shared" si="0"/>
        <v>71</v>
      </c>
      <c r="B72" s="43" t="s">
        <v>28</v>
      </c>
      <c r="C72" s="74">
        <v>4750</v>
      </c>
      <c r="D72" s="25">
        <v>4750</v>
      </c>
      <c r="E72" s="67"/>
      <c r="F72" s="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5"/>
      <c r="U72" s="5"/>
      <c r="V72" s="5"/>
      <c r="W72" s="5"/>
      <c r="X72" s="5"/>
    </row>
    <row r="73" spans="1:24" x14ac:dyDescent="0.2">
      <c r="A73" s="21">
        <f t="shared" si="0"/>
        <v>72</v>
      </c>
      <c r="B73" s="2" t="s">
        <v>29</v>
      </c>
      <c r="C73" s="75">
        <v>150</v>
      </c>
      <c r="D73" s="26">
        <v>150</v>
      </c>
      <c r="E73" s="67"/>
      <c r="F73" s="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5"/>
      <c r="U73" s="5"/>
      <c r="V73" s="5"/>
      <c r="W73" s="5"/>
      <c r="X73" s="5"/>
    </row>
    <row r="74" spans="1:24" s="5" customFormat="1" x14ac:dyDescent="0.2">
      <c r="A74" s="21">
        <f t="shared" si="0"/>
        <v>73</v>
      </c>
      <c r="B74" s="49" t="s">
        <v>77</v>
      </c>
      <c r="C74" s="75">
        <v>550</v>
      </c>
      <c r="D74" s="26">
        <v>550</v>
      </c>
      <c r="E74" s="67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24" ht="31.5" x14ac:dyDescent="0.2">
      <c r="A75" s="21">
        <f t="shared" si="0"/>
        <v>74</v>
      </c>
      <c r="B75" s="2" t="s">
        <v>48</v>
      </c>
      <c r="C75" s="75">
        <v>23000</v>
      </c>
      <c r="D75" s="26">
        <v>23000</v>
      </c>
      <c r="E75" s="67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5"/>
      <c r="U75" s="5"/>
      <c r="V75" s="5"/>
      <c r="W75" s="5"/>
      <c r="X75" s="5"/>
    </row>
    <row r="76" spans="1:24" ht="31.5" x14ac:dyDescent="0.2">
      <c r="A76" s="21">
        <f t="shared" si="0"/>
        <v>75</v>
      </c>
      <c r="B76" s="2" t="s">
        <v>49</v>
      </c>
      <c r="C76" s="75">
        <v>1000</v>
      </c>
      <c r="D76" s="26">
        <v>1000</v>
      </c>
      <c r="E76" s="71" t="s">
        <v>80</v>
      </c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5"/>
      <c r="U76" s="5"/>
      <c r="V76" s="5"/>
      <c r="W76" s="5"/>
      <c r="X76" s="5"/>
    </row>
    <row r="77" spans="1:24" ht="31.5" x14ac:dyDescent="0.2">
      <c r="A77" s="21">
        <f t="shared" si="0"/>
        <v>76</v>
      </c>
      <c r="B77" s="2" t="s">
        <v>50</v>
      </c>
      <c r="C77" s="75">
        <v>1000</v>
      </c>
      <c r="D77" s="26">
        <v>1000</v>
      </c>
      <c r="E77" s="71" t="s">
        <v>79</v>
      </c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5"/>
      <c r="U77" s="5"/>
      <c r="V77" s="5"/>
      <c r="W77" s="5"/>
      <c r="X77" s="5"/>
    </row>
    <row r="78" spans="1:24" ht="16.5" thickBot="1" x14ac:dyDescent="0.25">
      <c r="A78" s="21">
        <f t="shared" si="0"/>
        <v>77</v>
      </c>
      <c r="B78" s="47" t="s">
        <v>78</v>
      </c>
      <c r="C78" s="77">
        <v>-8000</v>
      </c>
      <c r="D78" s="28">
        <v>-8000</v>
      </c>
      <c r="E78" s="39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5"/>
      <c r="U78" s="5"/>
      <c r="V78" s="5"/>
      <c r="W78" s="5"/>
      <c r="X78" s="5"/>
    </row>
    <row r="79" spans="1:24" ht="20.25" thickTop="1" thickBot="1" x14ac:dyDescent="0.25">
      <c r="A79" s="21">
        <f t="shared" si="0"/>
        <v>78</v>
      </c>
      <c r="B79" s="41" t="s">
        <v>10</v>
      </c>
      <c r="C79" s="78">
        <f>SUM(C72:C78)</f>
        <v>22450</v>
      </c>
      <c r="D79" s="33">
        <f t="shared" ref="D79" si="3">SUM(D72:D78)</f>
        <v>22450</v>
      </c>
      <c r="E79" s="61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5"/>
      <c r="U79" s="5"/>
      <c r="V79" s="5"/>
      <c r="W79" s="5"/>
      <c r="X79" s="5"/>
    </row>
    <row r="80" spans="1:24" ht="48.75" thickTop="1" thickBot="1" x14ac:dyDescent="0.25">
      <c r="A80" s="21">
        <f t="shared" si="0"/>
        <v>79</v>
      </c>
      <c r="B80" s="93" t="s">
        <v>51</v>
      </c>
      <c r="C80" s="89" t="s">
        <v>97</v>
      </c>
      <c r="D80" s="94" t="s">
        <v>86</v>
      </c>
      <c r="E80" s="98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5"/>
      <c r="U80" s="5"/>
      <c r="V80" s="5"/>
      <c r="W80" s="5"/>
      <c r="X80" s="5"/>
    </row>
    <row r="81" spans="1:24" x14ac:dyDescent="0.2">
      <c r="A81" s="21">
        <f t="shared" si="0"/>
        <v>80</v>
      </c>
      <c r="B81" s="50" t="s">
        <v>81</v>
      </c>
      <c r="C81" s="74">
        <v>500</v>
      </c>
      <c r="D81" s="25">
        <v>500</v>
      </c>
      <c r="E81" s="57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5"/>
      <c r="U81" s="5"/>
      <c r="V81" s="5"/>
      <c r="W81" s="5"/>
      <c r="X81" s="5"/>
    </row>
    <row r="82" spans="1:24" x14ac:dyDescent="0.2">
      <c r="A82" s="21">
        <f t="shared" si="0"/>
        <v>81</v>
      </c>
      <c r="B82" s="2" t="s">
        <v>52</v>
      </c>
      <c r="C82" s="75">
        <v>500</v>
      </c>
      <c r="D82" s="26">
        <v>500</v>
      </c>
      <c r="E82" s="57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5"/>
      <c r="U82" s="5"/>
      <c r="V82" s="5"/>
      <c r="W82" s="5"/>
      <c r="X82" s="5"/>
    </row>
    <row r="83" spans="1:24" x14ac:dyDescent="0.2">
      <c r="A83" s="21">
        <f t="shared" ref="A83:A100" si="4">SUM(A82+1)</f>
        <v>82</v>
      </c>
      <c r="B83" s="2" t="s">
        <v>53</v>
      </c>
      <c r="C83" s="75">
        <v>100</v>
      </c>
      <c r="D83" s="26">
        <v>100</v>
      </c>
      <c r="E83" s="67" t="s">
        <v>82</v>
      </c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5"/>
      <c r="U83" s="5"/>
      <c r="V83" s="5"/>
      <c r="W83" s="5"/>
      <c r="X83" s="5"/>
    </row>
    <row r="84" spans="1:24" ht="16.5" thickBot="1" x14ac:dyDescent="0.25">
      <c r="A84" s="21">
        <f t="shared" si="4"/>
        <v>83</v>
      </c>
      <c r="B84" s="3" t="s">
        <v>54</v>
      </c>
      <c r="C84" s="77">
        <v>-200</v>
      </c>
      <c r="D84" s="28">
        <v>-200</v>
      </c>
      <c r="E84" s="71" t="s">
        <v>87</v>
      </c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5"/>
      <c r="U84" s="5"/>
      <c r="V84" s="5"/>
      <c r="W84" s="5"/>
      <c r="X84" s="5"/>
    </row>
    <row r="85" spans="1:24" ht="20.25" thickTop="1" thickBot="1" x14ac:dyDescent="0.25">
      <c r="A85" s="21">
        <f t="shared" si="4"/>
        <v>84</v>
      </c>
      <c r="B85" s="41" t="s">
        <v>10</v>
      </c>
      <c r="C85" s="78">
        <f t="shared" ref="C85:D85" si="5">SUM(C81:C84)</f>
        <v>900</v>
      </c>
      <c r="D85" s="33">
        <f t="shared" si="5"/>
        <v>900</v>
      </c>
      <c r="E85" s="61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5"/>
      <c r="U85" s="5"/>
      <c r="V85" s="5"/>
      <c r="W85" s="5"/>
      <c r="X85" s="5"/>
    </row>
    <row r="86" spans="1:24" ht="48.75" thickTop="1" thickBot="1" x14ac:dyDescent="0.25">
      <c r="A86" s="21">
        <f t="shared" si="4"/>
        <v>85</v>
      </c>
      <c r="B86" s="42" t="s">
        <v>55</v>
      </c>
      <c r="C86" s="73" t="s">
        <v>97</v>
      </c>
      <c r="D86" s="27" t="s">
        <v>86</v>
      </c>
      <c r="E86" s="61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5"/>
      <c r="U86" s="5"/>
      <c r="V86" s="5"/>
      <c r="W86" s="5"/>
      <c r="X86" s="5"/>
    </row>
    <row r="87" spans="1:24" x14ac:dyDescent="0.2">
      <c r="A87" s="21">
        <f t="shared" si="4"/>
        <v>86</v>
      </c>
      <c r="B87" s="43" t="s">
        <v>56</v>
      </c>
      <c r="C87" s="74">
        <v>100</v>
      </c>
      <c r="D87" s="25">
        <v>100</v>
      </c>
      <c r="E87" s="39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5"/>
      <c r="U87" s="5"/>
      <c r="V87" s="5"/>
      <c r="W87" s="5"/>
      <c r="X87" s="5"/>
    </row>
    <row r="88" spans="1:24" ht="23.25" x14ac:dyDescent="0.2">
      <c r="A88" s="21">
        <f t="shared" si="4"/>
        <v>87</v>
      </c>
      <c r="B88" s="51" t="s">
        <v>57</v>
      </c>
      <c r="C88" s="79">
        <v>-545986</v>
      </c>
      <c r="D88" s="29">
        <v>-545986</v>
      </c>
      <c r="E88" s="65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5"/>
      <c r="U88" s="5"/>
      <c r="V88" s="5"/>
      <c r="W88" s="5"/>
      <c r="X88" s="5"/>
    </row>
    <row r="89" spans="1:24" ht="16.5" thickBot="1" x14ac:dyDescent="0.25">
      <c r="A89" s="21">
        <f t="shared" si="4"/>
        <v>88</v>
      </c>
      <c r="B89" s="3" t="s">
        <v>58</v>
      </c>
      <c r="C89" s="77">
        <v>-105000</v>
      </c>
      <c r="D89" s="28">
        <v>-105000</v>
      </c>
      <c r="E89" s="99" t="s">
        <v>103</v>
      </c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5"/>
      <c r="U89" s="5"/>
      <c r="V89" s="5"/>
      <c r="W89" s="5"/>
      <c r="X89" s="5"/>
    </row>
    <row r="90" spans="1:24" ht="20.25" thickTop="1" thickBot="1" x14ac:dyDescent="0.25">
      <c r="A90" s="21">
        <f t="shared" si="4"/>
        <v>89</v>
      </c>
      <c r="B90" s="41" t="s">
        <v>10</v>
      </c>
      <c r="C90" s="80">
        <f>SUM(C87:C89)</f>
        <v>-650886</v>
      </c>
      <c r="D90" s="34">
        <f>SUM(D87:D89)</f>
        <v>-650886</v>
      </c>
      <c r="E90" s="61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5"/>
      <c r="U90" s="5"/>
      <c r="V90" s="5"/>
      <c r="W90" s="5"/>
      <c r="X90" s="5"/>
    </row>
    <row r="91" spans="1:24" ht="48.75" thickTop="1" thickBot="1" x14ac:dyDescent="0.25">
      <c r="A91" s="21">
        <f t="shared" si="4"/>
        <v>90</v>
      </c>
      <c r="B91" s="93" t="s">
        <v>59</v>
      </c>
      <c r="C91" s="89" t="s">
        <v>97</v>
      </c>
      <c r="D91" s="94" t="s">
        <v>86</v>
      </c>
      <c r="E91" s="98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5"/>
      <c r="U91" s="5"/>
      <c r="V91" s="5"/>
      <c r="W91" s="5"/>
      <c r="X91" s="5"/>
    </row>
    <row r="92" spans="1:24" s="5" customFormat="1" x14ac:dyDescent="0.2">
      <c r="A92" s="21">
        <f t="shared" si="4"/>
        <v>91</v>
      </c>
      <c r="B92" s="52" t="s">
        <v>83</v>
      </c>
      <c r="C92" s="74">
        <v>50000</v>
      </c>
      <c r="D92" s="25">
        <v>50000</v>
      </c>
      <c r="E92" s="39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4" x14ac:dyDescent="0.2">
      <c r="A93" s="21">
        <f t="shared" si="4"/>
        <v>92</v>
      </c>
      <c r="B93" s="43" t="s">
        <v>60</v>
      </c>
      <c r="C93" s="74">
        <v>13200</v>
      </c>
      <c r="D93" s="25">
        <v>13200</v>
      </c>
      <c r="E93" s="63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5"/>
      <c r="U93" s="5"/>
      <c r="V93" s="5"/>
      <c r="W93" s="5"/>
      <c r="X93" s="5"/>
    </row>
    <row r="94" spans="1:24" x14ac:dyDescent="0.2">
      <c r="A94" s="21">
        <f t="shared" si="4"/>
        <v>93</v>
      </c>
      <c r="B94" s="2" t="s">
        <v>61</v>
      </c>
      <c r="C94" s="75">
        <v>1000</v>
      </c>
      <c r="D94" s="26">
        <v>1000</v>
      </c>
      <c r="E94" s="63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5"/>
      <c r="U94" s="5"/>
      <c r="V94" s="5"/>
      <c r="W94" s="5"/>
      <c r="X94" s="5"/>
    </row>
    <row r="95" spans="1:24" s="5" customFormat="1" ht="31.5" x14ac:dyDescent="0.2">
      <c r="A95" s="21">
        <f t="shared" si="4"/>
        <v>94</v>
      </c>
      <c r="B95" s="36" t="s">
        <v>84</v>
      </c>
      <c r="C95" s="75">
        <v>25500</v>
      </c>
      <c r="D95" s="26">
        <v>25500</v>
      </c>
      <c r="E95" s="66" t="s">
        <v>93</v>
      </c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24" s="5" customFormat="1" x14ac:dyDescent="0.2">
      <c r="A96" s="21">
        <f t="shared" si="4"/>
        <v>95</v>
      </c>
      <c r="B96" s="36" t="s">
        <v>88</v>
      </c>
      <c r="C96" s="75">
        <v>100000</v>
      </c>
      <c r="D96" s="26">
        <v>0</v>
      </c>
      <c r="E96" s="66" t="s">
        <v>104</v>
      </c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24" x14ac:dyDescent="0.2">
      <c r="A97" s="21">
        <f t="shared" si="4"/>
        <v>96</v>
      </c>
      <c r="B97" s="36" t="s">
        <v>85</v>
      </c>
      <c r="C97" s="75">
        <v>125000</v>
      </c>
      <c r="D97" s="26">
        <v>125000</v>
      </c>
      <c r="E97" s="66" t="s">
        <v>92</v>
      </c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5"/>
      <c r="U97" s="5"/>
      <c r="V97" s="5"/>
      <c r="W97" s="5"/>
      <c r="X97" s="5"/>
    </row>
    <row r="98" spans="1:24" ht="16.5" thickBot="1" x14ac:dyDescent="0.25">
      <c r="A98" s="21">
        <f t="shared" si="4"/>
        <v>97</v>
      </c>
      <c r="B98" s="53" t="s">
        <v>62</v>
      </c>
      <c r="C98" s="81">
        <v>10000</v>
      </c>
      <c r="D98" s="30">
        <v>10000</v>
      </c>
      <c r="E98" s="39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5"/>
      <c r="U98" s="5"/>
      <c r="V98" s="5"/>
      <c r="W98" s="5"/>
      <c r="X98" s="5"/>
    </row>
    <row r="99" spans="1:24" ht="20.25" thickTop="1" thickBot="1" x14ac:dyDescent="0.25">
      <c r="A99" s="21">
        <f t="shared" si="4"/>
        <v>98</v>
      </c>
      <c r="B99" s="54" t="s">
        <v>10</v>
      </c>
      <c r="C99" s="82">
        <f>SUM(C92:C98)</f>
        <v>324700</v>
      </c>
      <c r="D99" s="35">
        <f>SUM(D92:D98)</f>
        <v>224700</v>
      </c>
      <c r="E99" s="61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5"/>
      <c r="U99" s="5"/>
      <c r="V99" s="5"/>
      <c r="W99" s="5"/>
      <c r="X99" s="5"/>
    </row>
    <row r="100" spans="1:24" ht="22.5" thickTop="1" thickBot="1" x14ac:dyDescent="0.25">
      <c r="A100" s="21">
        <f t="shared" si="4"/>
        <v>99</v>
      </c>
      <c r="B100" s="55" t="s">
        <v>63</v>
      </c>
      <c r="C100" s="20">
        <f>SUM(C99+C90+C85+C79+C70+C58+C46+C35+C27+C16)</f>
        <v>351845</v>
      </c>
      <c r="D100" s="32">
        <f>SUM(D99+D90+D85+D79+D70+D58+D46+D35+D27+D16)</f>
        <v>241584</v>
      </c>
      <c r="E100" s="100" t="s">
        <v>108</v>
      </c>
      <c r="F100" s="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5"/>
      <c r="U100" s="5"/>
      <c r="V100" s="5"/>
      <c r="W100" s="5"/>
      <c r="X100" s="5"/>
    </row>
    <row r="101" spans="1:24" s="11" customFormat="1" ht="17.25" thickTop="1" thickBot="1" x14ac:dyDescent="0.25">
      <c r="A101" s="22"/>
      <c r="B101" s="7"/>
      <c r="C101" s="16"/>
      <c r="D101" s="16"/>
      <c r="E101" s="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24" ht="21.75" customHeight="1" x14ac:dyDescent="0.25">
      <c r="A102" s="14"/>
      <c r="B102" s="109" t="s">
        <v>64</v>
      </c>
      <c r="C102" s="110"/>
      <c r="D102" s="101"/>
      <c r="F102" s="10"/>
      <c r="G102" s="1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5"/>
      <c r="U102" s="5"/>
      <c r="V102" s="5"/>
      <c r="W102" s="5"/>
      <c r="X102" s="5"/>
    </row>
    <row r="103" spans="1:24" ht="61.5" thickBot="1" x14ac:dyDescent="0.3">
      <c r="A103" s="14"/>
      <c r="B103" s="103" t="s">
        <v>105</v>
      </c>
      <c r="C103" s="104">
        <v>573552</v>
      </c>
      <c r="D103" s="102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/>
      <c r="T103" s="5"/>
      <c r="U103" s="5"/>
      <c r="V103" s="5"/>
      <c r="W103" s="5"/>
    </row>
    <row r="104" spans="1:24" ht="40.5" x14ac:dyDescent="0.2">
      <c r="A104" s="23"/>
      <c r="B104" s="105" t="s">
        <v>106</v>
      </c>
      <c r="C104" s="106">
        <f>SUM(-C100)</f>
        <v>-351845</v>
      </c>
      <c r="D104" s="13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5"/>
      <c r="U104" s="5"/>
      <c r="V104" s="5"/>
      <c r="W104" s="5"/>
      <c r="X104" s="5"/>
    </row>
    <row r="105" spans="1:24" ht="41.25" thickBot="1" x14ac:dyDescent="0.25">
      <c r="A105" s="23"/>
      <c r="B105" s="107" t="s">
        <v>107</v>
      </c>
      <c r="C105" s="108">
        <f>SUM(C103:C104)</f>
        <v>221707</v>
      </c>
      <c r="D105" s="13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5"/>
      <c r="U105" s="5"/>
      <c r="V105" s="5"/>
      <c r="W105" s="5"/>
      <c r="X105" s="5"/>
    </row>
  </sheetData>
  <mergeCells count="1">
    <mergeCell ref="B102:C102"/>
  </mergeCells>
  <pageMargins left="3.937007874015748E-2" right="3.937007874015748E-2" top="0.55118110236220474" bottom="0.55118110236220474" header="0" footer="0"/>
  <pageSetup paperSize="8" scale="9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2223 Budget</vt:lpstr>
      <vt:lpstr>'DRAFT 2223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Assets</dc:creator>
  <cp:keywords/>
  <dc:description/>
  <cp:lastModifiedBy>Governance</cp:lastModifiedBy>
  <cp:revision/>
  <cp:lastPrinted>2022-02-09T14:18:41Z</cp:lastPrinted>
  <dcterms:created xsi:type="dcterms:W3CDTF">2017-01-24T08:45:24Z</dcterms:created>
  <dcterms:modified xsi:type="dcterms:W3CDTF">2022-02-09T14:33:21Z</dcterms:modified>
  <cp:category/>
  <cp:contentStatus/>
</cp:coreProperties>
</file>