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ECURE\Budget\2122\"/>
    </mc:Choice>
  </mc:AlternateContent>
  <bookViews>
    <workbookView xWindow="0" yWindow="0" windowWidth="2880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5" i="1" l="1"/>
  <c r="E124" i="1"/>
  <c r="C124" i="1"/>
  <c r="C125" i="1"/>
  <c r="D119" i="1" l="1"/>
  <c r="D118" i="1"/>
  <c r="D104" i="1"/>
  <c r="D98" i="1"/>
  <c r="D92" i="1"/>
  <c r="D80" i="1"/>
  <c r="D65" i="1"/>
  <c r="D53" i="1"/>
  <c r="D42" i="1"/>
  <c r="D33" i="1"/>
  <c r="D18" i="1"/>
  <c r="E118" i="1" l="1"/>
  <c r="C118" i="1"/>
  <c r="B118" i="1"/>
  <c r="E104" i="1"/>
  <c r="B104" i="1"/>
  <c r="C101" i="1"/>
  <c r="C104" i="1" s="1"/>
  <c r="E98" i="1"/>
  <c r="C98" i="1"/>
  <c r="B98" i="1"/>
  <c r="E92" i="1"/>
  <c r="C92" i="1"/>
  <c r="B92" i="1"/>
  <c r="E80" i="1"/>
  <c r="C80" i="1"/>
  <c r="B80" i="1"/>
  <c r="E65" i="1"/>
  <c r="C65" i="1"/>
  <c r="B65" i="1"/>
  <c r="E53" i="1"/>
  <c r="C53" i="1"/>
  <c r="B53" i="1"/>
  <c r="E42" i="1"/>
  <c r="C42" i="1"/>
  <c r="B42" i="1"/>
  <c r="E33" i="1"/>
  <c r="C33" i="1"/>
  <c r="B33" i="1"/>
  <c r="E18" i="1"/>
  <c r="C18" i="1"/>
  <c r="B18" i="1"/>
  <c r="E119" i="1" l="1"/>
  <c r="C119" i="1"/>
</calcChain>
</file>

<file path=xl/sharedStrings.xml><?xml version="1.0" encoding="utf-8"?>
<sst xmlns="http://schemas.openxmlformats.org/spreadsheetml/2006/main" count="168" uniqueCount="117">
  <si>
    <t>Comments</t>
  </si>
  <si>
    <t>Administration</t>
  </si>
  <si>
    <t>ORIGINAL BUDGET</t>
  </si>
  <si>
    <t>Original Budget</t>
  </si>
  <si>
    <t>Salaries and pensions for all staff</t>
  </si>
  <si>
    <t>Staff Training and Travel AND expenses</t>
  </si>
  <si>
    <t>Deleted - Staff Eye Tests</t>
  </si>
  <si>
    <t>Staff Recruitment</t>
  </si>
  <si>
    <t>Phone and Broadband</t>
  </si>
  <si>
    <t>Office Supplies</t>
  </si>
  <si>
    <t>Photocopier</t>
  </si>
  <si>
    <t>Insurance</t>
  </si>
  <si>
    <t>Office Equipment</t>
  </si>
  <si>
    <t>Car park permits income and green sacks</t>
  </si>
  <si>
    <t>SUB TOTAL</t>
  </si>
  <si>
    <t>Civic and Democratic</t>
  </si>
  <si>
    <t>BUDGETED</t>
  </si>
  <si>
    <t>Mayoral Allowance</t>
  </si>
  <si>
    <t>Civic and Mayoral Events (expenditure)</t>
  </si>
  <si>
    <t>Civic Events (income)</t>
  </si>
  <si>
    <t>Civic Regalia</t>
  </si>
  <si>
    <t>Mayoral Travel and Expenses</t>
  </si>
  <si>
    <t>Councillor Allowances</t>
  </si>
  <si>
    <t>Councillor Training and Travel</t>
  </si>
  <si>
    <t>Councillor IT equipment</t>
  </si>
  <si>
    <t>MOVED TO ADMIN Professional Fees</t>
  </si>
  <si>
    <t>Elections</t>
  </si>
  <si>
    <t>MOVED TO ADMIN Subscriptions</t>
  </si>
  <si>
    <t>Community Outreach/Christmas</t>
  </si>
  <si>
    <t>MOVED TO ADMIN Website and IT</t>
  </si>
  <si>
    <t>Tourism</t>
  </si>
  <si>
    <t>Pension costs</t>
  </si>
  <si>
    <t>Totnes Guide</t>
  </si>
  <si>
    <t>Totnes Guide and Website Income</t>
  </si>
  <si>
    <t>Advertising</t>
  </si>
  <si>
    <t>Bank Charges / Paypal</t>
  </si>
  <si>
    <t>Other TIC expenditure (Post/Phone/Uniform/Utilities etc)</t>
  </si>
  <si>
    <t>Guildhall</t>
  </si>
  <si>
    <t>Cleaning</t>
  </si>
  <si>
    <t>Building Maintenance</t>
  </si>
  <si>
    <t>Business Rates</t>
  </si>
  <si>
    <t>Water</t>
  </si>
  <si>
    <t>Utilities</t>
  </si>
  <si>
    <t>Equipment Maintenance</t>
  </si>
  <si>
    <t>Wedding Licence renewals and marketing</t>
  </si>
  <si>
    <t>Admissions income</t>
  </si>
  <si>
    <t>Hire Income WEDDINGS</t>
  </si>
  <si>
    <t>Civic Hall</t>
  </si>
  <si>
    <t>Cleaning and supplies - STAFFING EXCLUDED FROM 2019/20 and moved to core budget</t>
  </si>
  <si>
    <t>Feed in Tariff</t>
  </si>
  <si>
    <t>Licences</t>
  </si>
  <si>
    <t>Marketing Civic Hall</t>
  </si>
  <si>
    <t>Paige Adams Grant towards Caretaking, Cleaning and Management costs</t>
  </si>
  <si>
    <t>Feed in tariff income and Water refund income</t>
  </si>
  <si>
    <t>Property Maintenance</t>
  </si>
  <si>
    <t>Guildhall Cottage Maintenance</t>
  </si>
  <si>
    <t>Property Management Fees</t>
  </si>
  <si>
    <t>Town Clocks amalgamated Rent and Utilities and maintenance</t>
  </si>
  <si>
    <t>Flat 5a Loan repay</t>
  </si>
  <si>
    <t>Flat 5a Maintenance</t>
  </si>
  <si>
    <t>Guildhall Office Maintenance</t>
  </si>
  <si>
    <t>Museum Maintenance</t>
  </si>
  <si>
    <t>Museum Rent income</t>
  </si>
  <si>
    <t>Eastgate Clock Rental</t>
  </si>
  <si>
    <t>MOVED TO CIVIC HALL - Civic Water Supply to shop</t>
  </si>
  <si>
    <t>Guildhall Office Income(£250 per month) COMMUNITY/NON PROFIT GROUP</t>
  </si>
  <si>
    <t>Cemetery</t>
  </si>
  <si>
    <t>NEW Waste collection</t>
  </si>
  <si>
    <t>Grounds Maintenance (Grass cutting and tree work)</t>
  </si>
  <si>
    <t>Works and Maintenance (Memorials, Paths, Fences, Refuse collection)</t>
  </si>
  <si>
    <t xml:space="preserve">Chapel </t>
  </si>
  <si>
    <t>Cemetery Fees Income Amalgamated</t>
  </si>
  <si>
    <t>Memorials</t>
  </si>
  <si>
    <t>Grant of rights</t>
  </si>
  <si>
    <t>War Bonds</t>
  </si>
  <si>
    <t>Open Spaces</t>
  </si>
  <si>
    <t>GENERAL MAINTENANCE (changed from Ramparts Walk regular cuts and tidying)</t>
  </si>
  <si>
    <t>St Marys Churchyard (Walls and trees)</t>
  </si>
  <si>
    <t>Castle Meadow Maintenance and Water</t>
  </si>
  <si>
    <t>Castle Meadow and allotments income</t>
  </si>
  <si>
    <t>Precept and Income</t>
  </si>
  <si>
    <t>Bank Charges</t>
  </si>
  <si>
    <t xml:space="preserve">Precept and Income </t>
  </si>
  <si>
    <t>Council Tax Grant (only guaranteed until 19/20)</t>
  </si>
  <si>
    <t>Charity of Paige Adams RATE ABATEMENT</t>
  </si>
  <si>
    <t>Community Development</t>
  </si>
  <si>
    <t>Skate Park</t>
  </si>
  <si>
    <t>Public Toilets</t>
  </si>
  <si>
    <t>Caring Town/Totnes Caring services</t>
  </si>
  <si>
    <t>Citizens Advice Service</t>
  </si>
  <si>
    <t>Neighbourhood Plan/Planning</t>
  </si>
  <si>
    <t>Community projects SHARED SPACE and public realm</t>
  </si>
  <si>
    <r>
      <t>Community Grants Scheme/</t>
    </r>
    <r>
      <rPr>
        <b/>
        <sz val="11"/>
        <rFont val="Arial"/>
        <family val="2"/>
      </rPr>
      <t>COVID 19</t>
    </r>
  </si>
  <si>
    <t xml:space="preserve">Arts and Culture and Events </t>
  </si>
  <si>
    <t>Heritage Support</t>
  </si>
  <si>
    <t>S137 FUNDING (Grants and Misc)</t>
  </si>
  <si>
    <t>GRANT FUNDING/PROJECT INCOME</t>
  </si>
  <si>
    <t>Climate Change/Green Travel</t>
  </si>
  <si>
    <t>TOTAL</t>
  </si>
  <si>
    <t>Reserves impact</t>
  </si>
  <si>
    <t>Visit Totnes Marketing and event sponsorship</t>
  </si>
  <si>
    <t>Subscriptions</t>
  </si>
  <si>
    <t>Professional Fees</t>
  </si>
  <si>
    <t>Website and IT</t>
  </si>
  <si>
    <t>Van Maintenance</t>
  </si>
  <si>
    <t>TMO Tools and Consumables</t>
  </si>
  <si>
    <t>Guildhall Cottage Income(£975 a month)</t>
  </si>
  <si>
    <t>Flat 5a Rental Income(£775 per month)</t>
  </si>
  <si>
    <t>Budget - 2021/22</t>
  </si>
  <si>
    <t>Budget adjustment</t>
  </si>
  <si>
    <t>Budget adjustment agreed at FC on 4/10/21</t>
  </si>
  <si>
    <t>Amended budget</t>
  </si>
  <si>
    <t>Agreed 28th January 2021</t>
  </si>
  <si>
    <t>Re-opening High Streets Grant expected</t>
  </si>
  <si>
    <t>Expected 2021/22 outturn</t>
  </si>
  <si>
    <t>Total estimated reserves as start of 2022/23</t>
  </si>
  <si>
    <t>Estimated/Actual  Reserves at the start of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</si>
</sst>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"/>
  </numFmts>
  <fonts count="35" x14ac:knownFonts="1">
    <font>
      <sz val="11"/>
      <color theme="1"/>
      <name val="Calibri"/>
      <family val="2"/>
      <scheme val="minor"/>
    </font>
    <font>
      <b/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8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rgb="FF000000"/>
      <name val="Calibri"/>
      <family val="2"/>
    </font>
    <font>
      <sz val="12"/>
      <color theme="1"/>
      <name val="Calibri"/>
      <family val="2"/>
    </font>
    <font>
      <i/>
      <sz val="12"/>
      <name val="Arial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b/>
      <sz val="14"/>
      <color rgb="FF000000"/>
      <name val="Calibri"/>
      <family val="2"/>
    </font>
    <font>
      <sz val="12"/>
      <name val="Calibri"/>
      <family val="2"/>
    </font>
    <font>
      <i/>
      <sz val="12"/>
      <color rgb="FF548135"/>
      <name val="Calibri"/>
      <family val="2"/>
    </font>
    <font>
      <i/>
      <sz val="12"/>
      <color rgb="FF548135"/>
      <name val="Arial"/>
      <family val="2"/>
    </font>
    <font>
      <i/>
      <sz val="12"/>
      <color rgb="FF000000"/>
      <name val="Arial"/>
      <family val="2"/>
    </font>
    <font>
      <b/>
      <sz val="16"/>
      <color rgb="FF000000"/>
      <name val="Calibri"/>
      <family val="2"/>
    </font>
    <font>
      <i/>
      <sz val="12"/>
      <color rgb="FF548235"/>
      <name val="Arial"/>
      <family val="2"/>
    </font>
    <font>
      <b/>
      <sz val="11"/>
      <name val="Arial"/>
      <family val="2"/>
    </font>
    <font>
      <b/>
      <sz val="16"/>
      <color theme="1"/>
      <name val="Calibri"/>
      <family val="2"/>
    </font>
    <font>
      <i/>
      <sz val="12"/>
      <color rgb="FFFF0000"/>
      <name val="Calibri"/>
      <family val="2"/>
    </font>
    <font>
      <b/>
      <i/>
      <sz val="16"/>
      <color rgb="FF000000"/>
      <name val="Calibri"/>
      <family val="2"/>
    </font>
    <font>
      <sz val="9"/>
      <color rgb="FF000000"/>
      <name val="Calibri"/>
      <family val="2"/>
    </font>
    <font>
      <sz val="10"/>
      <color rgb="FFFF0000"/>
      <name val="Calibri"/>
      <family val="2"/>
    </font>
    <font>
      <i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rgb="FF548135"/>
      <name val="Calibri"/>
      <family val="2"/>
      <scheme val="minor"/>
    </font>
    <font>
      <sz val="12"/>
      <color rgb="FFFF0000"/>
      <name val="Calibri"/>
      <family val="2"/>
    </font>
    <font>
      <sz val="12"/>
      <color theme="9" tint="-0.249977111117893"/>
      <name val="Calibri"/>
      <family val="2"/>
    </font>
    <font>
      <b/>
      <sz val="11"/>
      <color theme="1"/>
      <name val="Calibri"/>
      <family val="2"/>
      <scheme val="minor"/>
    </font>
    <font>
      <b/>
      <sz val="20"/>
      <color rgb="FF000000"/>
      <name val="Calibri"/>
      <family val="2"/>
    </font>
    <font>
      <i/>
      <sz val="12"/>
      <name val="Calibri"/>
      <family val="2"/>
    </font>
    <font>
      <i/>
      <sz val="1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5E5E5"/>
        <bgColor rgb="FFE5E5E5"/>
      </patternFill>
    </fill>
    <fill>
      <patternFill patternType="solid">
        <fgColor theme="0"/>
        <bgColor theme="0"/>
      </patternFill>
    </fill>
    <fill>
      <patternFill patternType="solid">
        <fgColor rgb="FFEDEDED"/>
        <bgColor rgb="FFEDEDED"/>
      </patternFill>
    </fill>
  </fills>
  <borders count="72">
    <border>
      <left/>
      <right/>
      <top/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/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6" fillId="2" borderId="2" xfId="0" applyFont="1" applyFill="1" applyBorder="1" applyAlignment="1">
      <alignment vertical="center" wrapText="1"/>
    </xf>
    <xf numFmtId="0" fontId="7" fillId="8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 wrapText="1"/>
    </xf>
    <xf numFmtId="0" fontId="9" fillId="8" borderId="7" xfId="0" applyFont="1" applyFill="1" applyBorder="1" applyAlignment="1">
      <alignment horizontal="left" vertical="center"/>
    </xf>
    <xf numFmtId="0" fontId="2" fillId="6" borderId="8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6" fillId="2" borderId="12" xfId="0" applyFont="1" applyFill="1" applyBorder="1" applyAlignment="1">
      <alignment vertical="center" wrapText="1"/>
    </xf>
    <xf numFmtId="0" fontId="9" fillId="0" borderId="13" xfId="0" applyFont="1" applyBorder="1" applyAlignment="1">
      <alignment horizontal="left" vertical="center"/>
    </xf>
    <xf numFmtId="0" fontId="2" fillId="6" borderId="14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2" fillId="0" borderId="7" xfId="0" applyFont="1" applyBorder="1" applyAlignment="1">
      <alignment horizontal="left" vertical="center"/>
    </xf>
    <xf numFmtId="0" fontId="6" fillId="11" borderId="6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left" vertical="center"/>
    </xf>
    <xf numFmtId="0" fontId="7" fillId="8" borderId="21" xfId="0" applyFont="1" applyFill="1" applyBorder="1" applyAlignment="1">
      <alignment horizontal="left" vertical="center"/>
    </xf>
    <xf numFmtId="0" fontId="2" fillId="6" borderId="22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left" vertical="center"/>
    </xf>
    <xf numFmtId="0" fontId="2" fillId="6" borderId="24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6" fillId="0" borderId="26" xfId="0" applyFont="1" applyBorder="1" applyAlignment="1">
      <alignment vertical="center" wrapText="1"/>
    </xf>
    <xf numFmtId="0" fontId="9" fillId="0" borderId="20" xfId="0" applyFont="1" applyBorder="1" applyAlignment="1">
      <alignment horizontal="left" vertical="center"/>
    </xf>
    <xf numFmtId="0" fontId="2" fillId="6" borderId="27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left" vertical="center"/>
    </xf>
    <xf numFmtId="0" fontId="9" fillId="8" borderId="20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12" fillId="8" borderId="21" xfId="0" applyFont="1" applyFill="1" applyBorder="1" applyAlignment="1">
      <alignment horizontal="left" vertical="center"/>
    </xf>
    <xf numFmtId="0" fontId="9" fillId="11" borderId="7" xfId="0" applyFont="1" applyFill="1" applyBorder="1" applyAlignment="1">
      <alignment horizontal="left" vertical="center"/>
    </xf>
    <xf numFmtId="0" fontId="5" fillId="8" borderId="7" xfId="0" applyFont="1" applyFill="1" applyBorder="1" applyAlignment="1">
      <alignment horizontal="left" vertical="center"/>
    </xf>
    <xf numFmtId="0" fontId="12" fillId="11" borderId="7" xfId="0" applyFont="1" applyFill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7" fillId="11" borderId="7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8" borderId="7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13" fillId="8" borderId="7" xfId="0" applyFont="1" applyFill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2" fillId="6" borderId="15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vertical="center" wrapText="1"/>
    </xf>
    <xf numFmtId="0" fontId="7" fillId="0" borderId="20" xfId="0" applyFont="1" applyBorder="1" applyAlignment="1">
      <alignment horizontal="left" vertical="center"/>
    </xf>
    <xf numFmtId="0" fontId="7" fillId="8" borderId="20" xfId="0" applyFont="1" applyFill="1" applyBorder="1" applyAlignment="1">
      <alignment horizontal="left" vertical="center"/>
    </xf>
    <xf numFmtId="1" fontId="13" fillId="0" borderId="7" xfId="0" applyNumberFormat="1" applyFont="1" applyBorder="1" applyAlignment="1">
      <alignment horizontal="left" vertical="center"/>
    </xf>
    <xf numFmtId="1" fontId="15" fillId="6" borderId="8" xfId="0" applyNumberFormat="1" applyFont="1" applyFill="1" applyBorder="1" applyAlignment="1">
      <alignment horizontal="center" vertical="center"/>
    </xf>
    <xf numFmtId="1" fontId="15" fillId="7" borderId="9" xfId="0" applyNumberFormat="1" applyFont="1" applyFill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1" fontId="9" fillId="9" borderId="1" xfId="0" applyNumberFormat="1" applyFont="1" applyFill="1" applyBorder="1" applyAlignment="1">
      <alignment horizontal="left" vertical="center"/>
    </xf>
    <xf numFmtId="1" fontId="2" fillId="6" borderId="30" xfId="0" applyNumberFormat="1" applyFont="1" applyFill="1" applyBorder="1" applyAlignment="1">
      <alignment horizontal="center" vertical="center"/>
    </xf>
    <xf numFmtId="1" fontId="2" fillId="7" borderId="30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top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3" fillId="2" borderId="20" xfId="0" applyFont="1" applyFill="1" applyBorder="1" applyAlignment="1">
      <alignment horizontal="left" vertical="center"/>
    </xf>
    <xf numFmtId="0" fontId="24" fillId="6" borderId="28" xfId="0" applyFont="1" applyFill="1" applyBorder="1" applyAlignment="1">
      <alignment horizontal="center" vertical="center"/>
    </xf>
    <xf numFmtId="0" fontId="24" fillId="7" borderId="28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left" vertical="center"/>
    </xf>
    <xf numFmtId="0" fontId="24" fillId="6" borderId="9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left" vertical="center"/>
    </xf>
    <xf numFmtId="0" fontId="27" fillId="8" borderId="7" xfId="0" applyFont="1" applyFill="1" applyBorder="1" applyAlignment="1">
      <alignment horizontal="left" vertical="center"/>
    </xf>
    <xf numFmtId="0" fontId="28" fillId="8" borderId="7" xfId="0" applyFont="1" applyFill="1" applyBorder="1" applyAlignment="1">
      <alignment horizontal="left" vertical="center"/>
    </xf>
    <xf numFmtId="0" fontId="24" fillId="6" borderId="15" xfId="0" applyFont="1" applyFill="1" applyBorder="1" applyAlignment="1">
      <alignment horizontal="center" vertical="center"/>
    </xf>
    <xf numFmtId="0" fontId="24" fillId="7" borderId="15" xfId="0" applyFont="1" applyFill="1" applyBorder="1" applyAlignment="1">
      <alignment horizontal="center" vertical="center"/>
    </xf>
    <xf numFmtId="0" fontId="25" fillId="2" borderId="32" xfId="0" applyFont="1" applyFill="1" applyBorder="1" applyAlignment="1">
      <alignment horizontal="left" vertical="center"/>
    </xf>
    <xf numFmtId="0" fontId="25" fillId="2" borderId="33" xfId="0" applyFont="1" applyFill="1" applyBorder="1" applyAlignment="1">
      <alignment horizontal="left" vertical="center"/>
    </xf>
    <xf numFmtId="0" fontId="24" fillId="6" borderId="15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/>
    </xf>
    <xf numFmtId="0" fontId="24" fillId="7" borderId="15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/>
    </xf>
    <xf numFmtId="0" fontId="9" fillId="9" borderId="19" xfId="0" applyFont="1" applyFill="1" applyBorder="1" applyAlignment="1">
      <alignment horizontal="left" vertical="center"/>
    </xf>
    <xf numFmtId="0" fontId="10" fillId="6" borderId="35" xfId="0" applyFont="1" applyFill="1" applyBorder="1" applyAlignment="1">
      <alignment horizontal="center" vertical="center"/>
    </xf>
    <xf numFmtId="0" fontId="10" fillId="7" borderId="36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left" vertical="center"/>
    </xf>
    <xf numFmtId="0" fontId="4" fillId="10" borderId="37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left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9" fillId="9" borderId="38" xfId="0" applyFont="1" applyFill="1" applyBorder="1" applyAlignment="1">
      <alignment horizontal="left" vertical="center"/>
    </xf>
    <xf numFmtId="0" fontId="2" fillId="6" borderId="35" xfId="0" applyFont="1" applyFill="1" applyBorder="1" applyAlignment="1">
      <alignment horizontal="center" vertical="center"/>
    </xf>
    <xf numFmtId="0" fontId="2" fillId="7" borderId="36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2" fillId="6" borderId="5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6" borderId="36" xfId="0" applyFont="1" applyFill="1" applyBorder="1" applyAlignment="1">
      <alignment horizontal="center" vertical="center"/>
    </xf>
    <xf numFmtId="0" fontId="2" fillId="7" borderId="39" xfId="0" applyFont="1" applyFill="1" applyBorder="1" applyAlignment="1">
      <alignment horizontal="center" vertical="center"/>
    </xf>
    <xf numFmtId="0" fontId="14" fillId="5" borderId="37" xfId="0" applyFont="1" applyFill="1" applyBorder="1" applyAlignment="1">
      <alignment horizontal="left" vertical="center" wrapText="1"/>
    </xf>
    <xf numFmtId="0" fontId="4" fillId="0" borderId="40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9" fillId="8" borderId="13" xfId="0" applyFont="1" applyFill="1" applyBorder="1" applyAlignment="1">
      <alignment horizontal="left" vertical="center"/>
    </xf>
    <xf numFmtId="0" fontId="9" fillId="9" borderId="41" xfId="0" applyFont="1" applyFill="1" applyBorder="1" applyAlignment="1">
      <alignment horizontal="left" vertical="center"/>
    </xf>
    <xf numFmtId="0" fontId="2" fillId="6" borderId="31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left" vertical="center"/>
    </xf>
    <xf numFmtId="0" fontId="13" fillId="8" borderId="13" xfId="0" applyFont="1" applyFill="1" applyBorder="1" applyAlignment="1">
      <alignment horizontal="left" vertical="center"/>
    </xf>
    <xf numFmtId="0" fontId="4" fillId="0" borderId="42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23" fillId="0" borderId="13" xfId="0" applyFont="1" applyFill="1" applyBorder="1" applyAlignment="1">
      <alignment horizontal="left" vertical="center"/>
    </xf>
    <xf numFmtId="0" fontId="4" fillId="11" borderId="40" xfId="0" applyFont="1" applyFill="1" applyBorder="1" applyAlignment="1">
      <alignment vertical="center" wrapText="1"/>
    </xf>
    <xf numFmtId="164" fontId="9" fillId="9" borderId="41" xfId="0" applyNumberFormat="1" applyFont="1" applyFill="1" applyBorder="1" applyAlignment="1">
      <alignment horizontal="left" vertical="center"/>
    </xf>
    <xf numFmtId="164" fontId="2" fillId="6" borderId="30" xfId="0" applyNumberFormat="1" applyFont="1" applyFill="1" applyBorder="1" applyAlignment="1">
      <alignment horizontal="center" vertical="center"/>
    </xf>
    <xf numFmtId="164" fontId="2" fillId="7" borderId="30" xfId="0" applyNumberFormat="1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6" fillId="0" borderId="44" xfId="0" applyFont="1" applyFill="1" applyBorder="1" applyAlignment="1">
      <alignment vertical="center" wrapText="1"/>
    </xf>
    <xf numFmtId="0" fontId="8" fillId="2" borderId="45" xfId="0" applyFont="1" applyFill="1" applyBorder="1" applyAlignment="1">
      <alignment vertical="center" wrapText="1"/>
    </xf>
    <xf numFmtId="0" fontId="8" fillId="2" borderId="46" xfId="0" applyFont="1" applyFill="1" applyBorder="1" applyAlignment="1">
      <alignment horizontal="left" vertical="center" wrapText="1"/>
    </xf>
    <xf numFmtId="0" fontId="8" fillId="2" borderId="46" xfId="0" applyFont="1" applyFill="1" applyBorder="1" applyAlignment="1">
      <alignment vertical="center" wrapText="1"/>
    </xf>
    <xf numFmtId="0" fontId="6" fillId="2" borderId="46" xfId="0" applyFont="1" applyFill="1" applyBorder="1" applyAlignment="1">
      <alignment horizontal="left" vertical="center"/>
    </xf>
    <xf numFmtId="0" fontId="6" fillId="2" borderId="47" xfId="0" applyFont="1" applyFill="1" applyBorder="1" applyAlignment="1">
      <alignment horizontal="left" vertical="center"/>
    </xf>
    <xf numFmtId="0" fontId="8" fillId="2" borderId="48" xfId="0" applyFont="1" applyFill="1" applyBorder="1" applyAlignment="1">
      <alignment horizontal="left" vertical="center" wrapText="1"/>
    </xf>
    <xf numFmtId="0" fontId="11" fillId="0" borderId="48" xfId="0" applyFont="1" applyFill="1" applyBorder="1" applyAlignment="1">
      <alignment horizontal="left" vertical="center" wrapText="1"/>
    </xf>
    <xf numFmtId="0" fontId="8" fillId="2" borderId="47" xfId="0" applyFont="1" applyFill="1" applyBorder="1" applyAlignment="1">
      <alignment vertical="center" wrapText="1"/>
    </xf>
    <xf numFmtId="0" fontId="29" fillId="2" borderId="47" xfId="0" applyFont="1" applyFill="1" applyBorder="1" applyAlignment="1">
      <alignment vertical="center" wrapText="1"/>
    </xf>
    <xf numFmtId="0" fontId="6" fillId="2" borderId="49" xfId="0" applyFont="1" applyFill="1" applyBorder="1" applyAlignment="1">
      <alignment vertical="center" wrapText="1"/>
    </xf>
    <xf numFmtId="0" fontId="4" fillId="0" borderId="50" xfId="0" applyFont="1" applyFill="1" applyBorder="1" applyAlignment="1">
      <alignment vertical="center" wrapText="1"/>
    </xf>
    <xf numFmtId="0" fontId="6" fillId="0" borderId="51" xfId="0" applyFont="1" applyBorder="1" applyAlignment="1"/>
    <xf numFmtId="0" fontId="29" fillId="2" borderId="45" xfId="0" applyFont="1" applyFill="1" applyBorder="1" applyAlignment="1">
      <alignment vertical="center" wrapText="1"/>
    </xf>
    <xf numFmtId="0" fontId="30" fillId="2" borderId="47" xfId="0" applyFont="1" applyFill="1" applyBorder="1" applyAlignment="1">
      <alignment vertical="center" wrapText="1"/>
    </xf>
    <xf numFmtId="0" fontId="6" fillId="2" borderId="47" xfId="0" applyFont="1" applyFill="1" applyBorder="1" applyAlignment="1">
      <alignment vertical="center" wrapText="1"/>
    </xf>
    <xf numFmtId="0" fontId="11" fillId="2" borderId="47" xfId="0" applyFont="1" applyFill="1" applyBorder="1" applyAlignment="1">
      <alignment vertical="center" wrapText="1"/>
    </xf>
    <xf numFmtId="0" fontId="8" fillId="2" borderId="49" xfId="0" applyFont="1" applyFill="1" applyBorder="1" applyAlignment="1">
      <alignment vertical="center" wrapText="1"/>
    </xf>
    <xf numFmtId="0" fontId="30" fillId="0" borderId="52" xfId="0" applyFont="1" applyFill="1" applyBorder="1" applyAlignment="1">
      <alignment vertical="center" wrapText="1"/>
    </xf>
    <xf numFmtId="0" fontId="29" fillId="0" borderId="47" xfId="0" applyFont="1" applyFill="1" applyBorder="1" applyAlignment="1">
      <alignment vertical="center" wrapText="1"/>
    </xf>
    <xf numFmtId="0" fontId="6" fillId="2" borderId="46" xfId="0" applyFont="1" applyFill="1" applyBorder="1" applyAlignment="1">
      <alignment vertical="center" wrapText="1"/>
    </xf>
    <xf numFmtId="0" fontId="4" fillId="0" borderId="53" xfId="0" applyFont="1" applyFill="1" applyBorder="1" applyAlignment="1">
      <alignment vertical="center" wrapText="1"/>
    </xf>
    <xf numFmtId="0" fontId="6" fillId="2" borderId="54" xfId="0" applyFont="1" applyFill="1" applyBorder="1" applyAlignment="1">
      <alignment vertical="center" wrapText="1"/>
    </xf>
    <xf numFmtId="0" fontId="30" fillId="2" borderId="46" xfId="0" applyFont="1" applyFill="1" applyBorder="1" applyAlignment="1">
      <alignment vertical="center" wrapText="1"/>
    </xf>
    <xf numFmtId="0" fontId="6" fillId="0" borderId="47" xfId="0" applyFont="1" applyFill="1" applyBorder="1" applyAlignment="1">
      <alignment vertical="center" wrapText="1"/>
    </xf>
    <xf numFmtId="0" fontId="6" fillId="0" borderId="49" xfId="0" applyFont="1" applyFill="1" applyBorder="1" applyAlignment="1">
      <alignment vertical="center" wrapText="1"/>
    </xf>
    <xf numFmtId="0" fontId="4" fillId="2" borderId="47" xfId="0" applyFont="1" applyFill="1" applyBorder="1" applyAlignment="1">
      <alignment vertical="center" wrapText="1"/>
    </xf>
    <xf numFmtId="0" fontId="11" fillId="2" borderId="49" xfId="0" applyFont="1" applyFill="1" applyBorder="1" applyAlignment="1">
      <alignment vertical="center" wrapText="1"/>
    </xf>
    <xf numFmtId="0" fontId="6" fillId="2" borderId="52" xfId="0" applyFont="1" applyFill="1" applyBorder="1" applyAlignment="1">
      <alignment vertical="center" wrapText="1"/>
    </xf>
    <xf numFmtId="0" fontId="11" fillId="2" borderId="46" xfId="0" applyFont="1" applyFill="1" applyBorder="1" applyAlignment="1">
      <alignment vertical="center" wrapText="1"/>
    </xf>
    <xf numFmtId="0" fontId="29" fillId="2" borderId="46" xfId="0" applyFont="1" applyFill="1" applyBorder="1" applyAlignment="1">
      <alignment vertical="center" wrapText="1"/>
    </xf>
    <xf numFmtId="0" fontId="6" fillId="2" borderId="55" xfId="0" applyFont="1" applyFill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164" fontId="19" fillId="12" borderId="18" xfId="0" applyNumberFormat="1" applyFont="1" applyFill="1" applyBorder="1" applyAlignment="1">
      <alignment horizontal="left" vertical="center"/>
    </xf>
    <xf numFmtId="164" fontId="20" fillId="6" borderId="25" xfId="0" applyNumberFormat="1" applyFont="1" applyFill="1" applyBorder="1" applyAlignment="1">
      <alignment horizontal="center" vertical="center"/>
    </xf>
    <xf numFmtId="164" fontId="20" fillId="7" borderId="25" xfId="0" applyNumberFormat="1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vertical="center" wrapText="1"/>
    </xf>
    <xf numFmtId="0" fontId="4" fillId="4" borderId="37" xfId="0" applyFont="1" applyFill="1" applyBorder="1" applyAlignment="1">
      <alignment horizontal="center" vertical="center" wrapText="1"/>
    </xf>
    <xf numFmtId="0" fontId="32" fillId="2" borderId="37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1" fontId="15" fillId="0" borderId="8" xfId="0" applyNumberFormat="1" applyFont="1" applyFill="1" applyBorder="1" applyAlignment="1">
      <alignment horizontal="center" vertical="center"/>
    </xf>
    <xf numFmtId="1" fontId="2" fillId="0" borderId="30" xfId="0" applyNumberFormat="1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/>
    </xf>
    <xf numFmtId="164" fontId="2" fillId="0" borderId="30" xfId="0" applyNumberFormat="1" applyFont="1" applyFill="1" applyBorder="1" applyAlignment="1">
      <alignment horizontal="center" vertical="center"/>
    </xf>
    <xf numFmtId="164" fontId="20" fillId="0" borderId="25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ill="1"/>
    <xf numFmtId="0" fontId="2" fillId="0" borderId="34" xfId="0" applyFont="1" applyFill="1" applyBorder="1" applyAlignment="1">
      <alignment vertical="center" wrapText="1"/>
    </xf>
    <xf numFmtId="0" fontId="33" fillId="0" borderId="6" xfId="0" applyFont="1" applyBorder="1" applyAlignment="1">
      <alignment vertical="center" wrapText="1"/>
    </xf>
    <xf numFmtId="0" fontId="33" fillId="2" borderId="6" xfId="0" applyFont="1" applyFill="1" applyBorder="1" applyAlignment="1">
      <alignment vertical="center" wrapText="1"/>
    </xf>
    <xf numFmtId="0" fontId="33" fillId="0" borderId="12" xfId="0" applyFont="1" applyBorder="1" applyAlignment="1">
      <alignment vertical="center" wrapText="1"/>
    </xf>
    <xf numFmtId="0" fontId="34" fillId="0" borderId="6" xfId="0" applyFont="1" applyBorder="1" applyAlignment="1">
      <alignment vertical="center" wrapText="1"/>
    </xf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31" fillId="0" borderId="61" xfId="0" applyFont="1" applyBorder="1" applyAlignment="1">
      <alignment horizontal="center"/>
    </xf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57" xfId="0" applyBorder="1"/>
    <xf numFmtId="0" fontId="0" fillId="0" borderId="57" xfId="0" applyFill="1" applyBorder="1"/>
    <xf numFmtId="0" fontId="0" fillId="0" borderId="69" xfId="0" applyFill="1" applyBorder="1"/>
    <xf numFmtId="0" fontId="0" fillId="0" borderId="70" xfId="0" applyFill="1" applyBorder="1"/>
    <xf numFmtId="0" fontId="0" fillId="0" borderId="71" xfId="0" applyFill="1" applyBorder="1"/>
    <xf numFmtId="164" fontId="0" fillId="0" borderId="66" xfId="0" applyNumberFormat="1" applyBorder="1" applyAlignment="1">
      <alignment horizontal="center"/>
    </xf>
    <xf numFmtId="164" fontId="0" fillId="0" borderId="67" xfId="0" applyNumberFormat="1" applyBorder="1" applyAlignment="1">
      <alignment horizontal="center"/>
    </xf>
    <xf numFmtId="164" fontId="0" fillId="0" borderId="68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5"/>
  <sheetViews>
    <sheetView tabSelected="1" workbookViewId="0">
      <selection activeCell="F137" sqref="F137"/>
    </sheetView>
  </sheetViews>
  <sheetFormatPr defaultRowHeight="15" x14ac:dyDescent="0.25"/>
  <cols>
    <col min="1" max="1" width="46.7109375" customWidth="1"/>
    <col min="2" max="2" width="0" hidden="1" customWidth="1"/>
    <col min="3" max="3" width="19.7109375" customWidth="1"/>
    <col min="4" max="4" width="15.7109375" style="185" customWidth="1"/>
    <col min="5" max="5" width="17.5703125" customWidth="1"/>
    <col min="6" max="6" width="47.85546875" customWidth="1"/>
  </cols>
  <sheetData>
    <row r="1" spans="1:6" ht="33" thickTop="1" thickBot="1" x14ac:dyDescent="0.3">
      <c r="A1" s="159" t="s">
        <v>108</v>
      </c>
      <c r="B1" s="160"/>
      <c r="C1" s="161" t="s">
        <v>112</v>
      </c>
      <c r="D1" s="161"/>
      <c r="E1" s="186"/>
      <c r="F1" s="120" t="s">
        <v>0</v>
      </c>
    </row>
    <row r="2" spans="1:6" ht="64.5" thickTop="1" thickBot="1" x14ac:dyDescent="0.3">
      <c r="A2" s="158" t="s">
        <v>1</v>
      </c>
      <c r="B2" s="92" t="s">
        <v>2</v>
      </c>
      <c r="C2" s="93" t="s">
        <v>3</v>
      </c>
      <c r="D2" s="161" t="s">
        <v>109</v>
      </c>
      <c r="E2" s="94" t="s">
        <v>111</v>
      </c>
      <c r="F2" s="121"/>
    </row>
    <row r="3" spans="1:6" ht="16.5" thickTop="1" x14ac:dyDescent="0.25">
      <c r="A3" s="1" t="s">
        <v>4</v>
      </c>
      <c r="B3" s="2">
        <v>306500</v>
      </c>
      <c r="C3" s="3">
        <v>327000</v>
      </c>
      <c r="D3" s="162"/>
      <c r="E3" s="4">
        <v>327000</v>
      </c>
      <c r="F3" s="122"/>
    </row>
    <row r="4" spans="1:6" ht="15.75" x14ac:dyDescent="0.25">
      <c r="A4" s="5" t="s">
        <v>5</v>
      </c>
      <c r="B4" s="6">
        <v>4000</v>
      </c>
      <c r="C4" s="7">
        <v>4500</v>
      </c>
      <c r="D4" s="163"/>
      <c r="E4" s="8">
        <v>4500</v>
      </c>
      <c r="F4" s="123"/>
    </row>
    <row r="5" spans="1:6" ht="15.75" x14ac:dyDescent="0.25">
      <c r="A5" s="5" t="s">
        <v>6</v>
      </c>
      <c r="B5" s="6">
        <v>500</v>
      </c>
      <c r="C5" s="7">
        <v>0</v>
      </c>
      <c r="D5" s="163"/>
      <c r="E5" s="8">
        <v>0</v>
      </c>
      <c r="F5" s="124"/>
    </row>
    <row r="6" spans="1:6" ht="15.75" x14ac:dyDescent="0.25">
      <c r="A6" s="5" t="s">
        <v>7</v>
      </c>
      <c r="B6" s="6">
        <v>500</v>
      </c>
      <c r="C6" s="7">
        <v>1250</v>
      </c>
      <c r="D6" s="163"/>
      <c r="E6" s="8">
        <v>1250</v>
      </c>
      <c r="F6" s="124"/>
    </row>
    <row r="7" spans="1:6" ht="15.75" x14ac:dyDescent="0.25">
      <c r="A7" s="5" t="s">
        <v>8</v>
      </c>
      <c r="B7" s="9">
        <v>2600</v>
      </c>
      <c r="C7" s="7">
        <v>2700</v>
      </c>
      <c r="D7" s="163"/>
      <c r="E7" s="8">
        <v>2700</v>
      </c>
      <c r="F7" s="125"/>
    </row>
    <row r="8" spans="1:6" ht="15.75" x14ac:dyDescent="0.25">
      <c r="A8" s="5" t="s">
        <v>9</v>
      </c>
      <c r="B8" s="9">
        <v>1750</v>
      </c>
      <c r="C8" s="7">
        <v>1750</v>
      </c>
      <c r="D8" s="163"/>
      <c r="E8" s="8">
        <v>1750</v>
      </c>
      <c r="F8" s="126"/>
    </row>
    <row r="9" spans="1:6" ht="15.75" x14ac:dyDescent="0.25">
      <c r="A9" s="5" t="s">
        <v>10</v>
      </c>
      <c r="B9" s="9">
        <v>2000</v>
      </c>
      <c r="C9" s="7">
        <v>1600</v>
      </c>
      <c r="D9" s="163"/>
      <c r="E9" s="8">
        <v>1600</v>
      </c>
      <c r="F9" s="126"/>
    </row>
    <row r="10" spans="1:6" ht="15.75" x14ac:dyDescent="0.25">
      <c r="A10" s="5" t="s">
        <v>101</v>
      </c>
      <c r="B10" s="9"/>
      <c r="C10" s="7">
        <v>3500</v>
      </c>
      <c r="D10" s="163"/>
      <c r="E10" s="8">
        <v>3500</v>
      </c>
      <c r="F10" s="127"/>
    </row>
    <row r="11" spans="1:6" ht="15.75" x14ac:dyDescent="0.25">
      <c r="A11" s="5" t="s">
        <v>102</v>
      </c>
      <c r="B11" s="9"/>
      <c r="C11" s="7">
        <v>6250</v>
      </c>
      <c r="D11" s="163"/>
      <c r="E11" s="8">
        <v>6250</v>
      </c>
      <c r="F11" s="128"/>
    </row>
    <row r="12" spans="1:6" ht="15.75" x14ac:dyDescent="0.25">
      <c r="A12" s="5" t="s">
        <v>11</v>
      </c>
      <c r="B12" s="9">
        <v>7431</v>
      </c>
      <c r="C12" s="7">
        <v>8000</v>
      </c>
      <c r="D12" s="163"/>
      <c r="E12" s="8">
        <v>8000</v>
      </c>
      <c r="F12" s="129"/>
    </row>
    <row r="13" spans="1:6" ht="15.75" x14ac:dyDescent="0.25">
      <c r="A13" s="5" t="s">
        <v>103</v>
      </c>
      <c r="B13" s="9"/>
      <c r="C13" s="7">
        <v>5000</v>
      </c>
      <c r="D13" s="163"/>
      <c r="E13" s="8">
        <v>5000</v>
      </c>
      <c r="F13" s="125"/>
    </row>
    <row r="14" spans="1:6" ht="15.75" x14ac:dyDescent="0.25">
      <c r="A14" s="5" t="s">
        <v>12</v>
      </c>
      <c r="B14" s="6">
        <v>1500</v>
      </c>
      <c r="C14" s="7">
        <v>10000</v>
      </c>
      <c r="D14" s="163"/>
      <c r="E14" s="8">
        <v>10000</v>
      </c>
      <c r="F14" s="129"/>
    </row>
    <row r="15" spans="1:6" ht="15.75" x14ac:dyDescent="0.25">
      <c r="A15" s="10" t="s">
        <v>104</v>
      </c>
      <c r="B15" s="11"/>
      <c r="C15" s="12">
        <v>750</v>
      </c>
      <c r="D15" s="164"/>
      <c r="E15" s="13">
        <v>750</v>
      </c>
      <c r="F15" s="129"/>
    </row>
    <row r="16" spans="1:6" ht="15.75" x14ac:dyDescent="0.25">
      <c r="A16" s="10" t="s">
        <v>105</v>
      </c>
      <c r="B16" s="11"/>
      <c r="C16" s="12">
        <v>1500</v>
      </c>
      <c r="D16" s="164"/>
      <c r="E16" s="13">
        <v>1500</v>
      </c>
      <c r="F16" s="130"/>
    </row>
    <row r="17" spans="1:6" ht="16.5" thickBot="1" x14ac:dyDescent="0.3">
      <c r="A17" s="14" t="s">
        <v>13</v>
      </c>
      <c r="B17" s="11">
        <v>0</v>
      </c>
      <c r="C17" s="12">
        <v>0</v>
      </c>
      <c r="D17" s="164"/>
      <c r="E17" s="13">
        <v>0</v>
      </c>
      <c r="F17" s="131"/>
    </row>
    <row r="18" spans="1:6" ht="20.25" thickTop="1" thickBot="1" x14ac:dyDescent="0.3">
      <c r="A18" s="105" t="s">
        <v>14</v>
      </c>
      <c r="B18" s="87">
        <f t="shared" ref="B18:E18" si="0">SUM(B3:B17)</f>
        <v>326781</v>
      </c>
      <c r="C18" s="88">
        <f t="shared" si="0"/>
        <v>373800</v>
      </c>
      <c r="D18" s="165">
        <f t="shared" si="0"/>
        <v>0</v>
      </c>
      <c r="E18" s="89">
        <f t="shared" si="0"/>
        <v>373800</v>
      </c>
      <c r="F18" s="132"/>
    </row>
    <row r="19" spans="1:6" ht="33" thickTop="1" thickBot="1" x14ac:dyDescent="0.3">
      <c r="A19" s="91" t="s">
        <v>15</v>
      </c>
      <c r="B19" s="92" t="s">
        <v>16</v>
      </c>
      <c r="C19" s="93" t="s">
        <v>3</v>
      </c>
      <c r="D19" s="161" t="s">
        <v>109</v>
      </c>
      <c r="E19" s="94" t="s">
        <v>111</v>
      </c>
      <c r="F19" s="133"/>
    </row>
    <row r="20" spans="1:6" ht="16.5" thickTop="1" x14ac:dyDescent="0.25">
      <c r="A20" s="15" t="s">
        <v>17</v>
      </c>
      <c r="B20" s="90">
        <v>400</v>
      </c>
      <c r="C20" s="3">
        <v>410</v>
      </c>
      <c r="D20" s="162"/>
      <c r="E20" s="4">
        <v>410</v>
      </c>
      <c r="F20" s="134"/>
    </row>
    <row r="21" spans="1:6" ht="15.75" x14ac:dyDescent="0.25">
      <c r="A21" s="16" t="s">
        <v>18</v>
      </c>
      <c r="B21" s="6">
        <v>5750</v>
      </c>
      <c r="C21" s="7">
        <v>5750</v>
      </c>
      <c r="D21" s="163"/>
      <c r="E21" s="8">
        <v>5750</v>
      </c>
      <c r="F21" s="135"/>
    </row>
    <row r="22" spans="1:6" ht="15.75" x14ac:dyDescent="0.25">
      <c r="A22" s="17" t="s">
        <v>19</v>
      </c>
      <c r="B22" s="18">
        <v>0</v>
      </c>
      <c r="C22" s="7">
        <v>0</v>
      </c>
      <c r="D22" s="163"/>
      <c r="E22" s="8">
        <v>0</v>
      </c>
      <c r="F22" s="136"/>
    </row>
    <row r="23" spans="1:6" ht="15.75" x14ac:dyDescent="0.25">
      <c r="A23" s="19" t="s">
        <v>20</v>
      </c>
      <c r="B23" s="6">
        <v>400</v>
      </c>
      <c r="C23" s="7">
        <v>200</v>
      </c>
      <c r="D23" s="163"/>
      <c r="E23" s="8">
        <v>200</v>
      </c>
      <c r="F23" s="137"/>
    </row>
    <row r="24" spans="1:6" ht="15.75" x14ac:dyDescent="0.25">
      <c r="A24" s="16" t="s">
        <v>21</v>
      </c>
      <c r="B24" s="6">
        <v>400</v>
      </c>
      <c r="C24" s="7">
        <v>400</v>
      </c>
      <c r="D24" s="163"/>
      <c r="E24" s="8">
        <v>400</v>
      </c>
      <c r="F24" s="137"/>
    </row>
    <row r="25" spans="1:6" ht="15.75" x14ac:dyDescent="0.25">
      <c r="A25" s="16" t="s">
        <v>22</v>
      </c>
      <c r="B25" s="6">
        <v>6400</v>
      </c>
      <c r="C25" s="7">
        <v>6560</v>
      </c>
      <c r="D25" s="163"/>
      <c r="E25" s="8">
        <v>6560</v>
      </c>
      <c r="F25" s="135"/>
    </row>
    <row r="26" spans="1:6" ht="15.75" x14ac:dyDescent="0.25">
      <c r="A26" s="16" t="s">
        <v>23</v>
      </c>
      <c r="B26" s="6">
        <v>2000</v>
      </c>
      <c r="C26" s="7">
        <v>1000</v>
      </c>
      <c r="D26" s="163"/>
      <c r="E26" s="8">
        <v>1000</v>
      </c>
      <c r="F26" s="137"/>
    </row>
    <row r="27" spans="1:6" ht="15.75" x14ac:dyDescent="0.25">
      <c r="A27" s="16" t="s">
        <v>24</v>
      </c>
      <c r="B27" s="6">
        <v>1500</v>
      </c>
      <c r="C27" s="7">
        <v>1500</v>
      </c>
      <c r="D27" s="163"/>
      <c r="E27" s="8">
        <v>1500</v>
      </c>
      <c r="F27" s="136"/>
    </row>
    <row r="28" spans="1:6" ht="15.75" x14ac:dyDescent="0.25">
      <c r="A28" s="5" t="s">
        <v>25</v>
      </c>
      <c r="B28" s="6">
        <v>6250</v>
      </c>
      <c r="C28" s="7">
        <v>0</v>
      </c>
      <c r="D28" s="163"/>
      <c r="E28" s="8">
        <v>0</v>
      </c>
      <c r="F28" s="136"/>
    </row>
    <row r="29" spans="1:6" ht="15.75" x14ac:dyDescent="0.25">
      <c r="A29" s="5" t="s">
        <v>26</v>
      </c>
      <c r="B29" s="20">
        <v>6000</v>
      </c>
      <c r="C29" s="7">
        <v>6000</v>
      </c>
      <c r="D29" s="163"/>
      <c r="E29" s="8">
        <v>6000</v>
      </c>
      <c r="F29" s="136"/>
    </row>
    <row r="30" spans="1:6" ht="15.75" x14ac:dyDescent="0.25">
      <c r="A30" s="5" t="s">
        <v>27</v>
      </c>
      <c r="B30" s="6">
        <v>2150</v>
      </c>
      <c r="C30" s="7">
        <v>0</v>
      </c>
      <c r="D30" s="163"/>
      <c r="E30" s="8">
        <v>0</v>
      </c>
      <c r="F30" s="136"/>
    </row>
    <row r="31" spans="1:6" ht="15.75" x14ac:dyDescent="0.25">
      <c r="A31" s="5" t="s">
        <v>28</v>
      </c>
      <c r="B31" s="6">
        <v>2000</v>
      </c>
      <c r="C31" s="7">
        <v>6000</v>
      </c>
      <c r="D31" s="163">
        <v>900</v>
      </c>
      <c r="E31" s="8">
        <v>6900</v>
      </c>
      <c r="F31" s="136" t="s">
        <v>110</v>
      </c>
    </row>
    <row r="32" spans="1:6" ht="16.5" thickBot="1" x14ac:dyDescent="0.3">
      <c r="A32" s="10" t="s">
        <v>29</v>
      </c>
      <c r="B32" s="21">
        <v>2500</v>
      </c>
      <c r="C32" s="22">
        <v>0</v>
      </c>
      <c r="D32" s="166"/>
      <c r="E32" s="23">
        <v>0</v>
      </c>
      <c r="F32" s="138"/>
    </row>
    <row r="33" spans="1:6" ht="17.25" thickTop="1" thickBot="1" x14ac:dyDescent="0.3">
      <c r="A33" s="105" t="s">
        <v>14</v>
      </c>
      <c r="B33" s="24">
        <f t="shared" ref="B33:E33" si="1">SUM(B20:B32)</f>
        <v>35750</v>
      </c>
      <c r="C33" s="25">
        <f t="shared" si="1"/>
        <v>27820</v>
      </c>
      <c r="D33" s="167">
        <f t="shared" si="1"/>
        <v>900</v>
      </c>
      <c r="E33" s="26">
        <f t="shared" si="1"/>
        <v>28720</v>
      </c>
      <c r="F33" s="132"/>
    </row>
    <row r="34" spans="1:6" ht="33" thickTop="1" thickBot="1" x14ac:dyDescent="0.3">
      <c r="A34" s="91" t="s">
        <v>30</v>
      </c>
      <c r="B34" s="92" t="s">
        <v>16</v>
      </c>
      <c r="C34" s="93" t="s">
        <v>3</v>
      </c>
      <c r="D34" s="161" t="s">
        <v>109</v>
      </c>
      <c r="E34" s="94" t="s">
        <v>111</v>
      </c>
      <c r="F34" s="132"/>
    </row>
    <row r="35" spans="1:6" ht="16.5" thickTop="1" x14ac:dyDescent="0.25">
      <c r="A35" s="27" t="s">
        <v>100</v>
      </c>
      <c r="B35" s="28">
        <v>5000</v>
      </c>
      <c r="C35" s="29">
        <v>20000</v>
      </c>
      <c r="D35" s="168"/>
      <c r="E35" s="30">
        <v>20000</v>
      </c>
      <c r="F35" s="139"/>
    </row>
    <row r="36" spans="1:6" ht="15.75" x14ac:dyDescent="0.25">
      <c r="A36" s="16" t="s">
        <v>31</v>
      </c>
      <c r="B36" s="6">
        <v>12636</v>
      </c>
      <c r="C36" s="31">
        <v>0</v>
      </c>
      <c r="D36" s="169"/>
      <c r="E36" s="32">
        <v>0</v>
      </c>
      <c r="F36" s="136"/>
    </row>
    <row r="37" spans="1:6" ht="15.75" x14ac:dyDescent="0.25">
      <c r="A37" s="16" t="s">
        <v>32</v>
      </c>
      <c r="B37" s="6">
        <v>15000</v>
      </c>
      <c r="C37" s="7">
        <v>5800</v>
      </c>
      <c r="D37" s="163"/>
      <c r="E37" s="8">
        <v>5800</v>
      </c>
      <c r="F37" s="136"/>
    </row>
    <row r="38" spans="1:6" ht="15.75" x14ac:dyDescent="0.25">
      <c r="A38" s="17" t="s">
        <v>33</v>
      </c>
      <c r="B38" s="33">
        <v>-15000</v>
      </c>
      <c r="C38" s="7">
        <v>-500</v>
      </c>
      <c r="D38" s="163"/>
      <c r="E38" s="8">
        <v>-500</v>
      </c>
      <c r="F38" s="136"/>
    </row>
    <row r="39" spans="1:6" ht="15.75" x14ac:dyDescent="0.25">
      <c r="A39" s="17" t="s">
        <v>34</v>
      </c>
      <c r="B39" s="33"/>
      <c r="C39" s="7">
        <v>0</v>
      </c>
      <c r="D39" s="163"/>
      <c r="E39" s="8">
        <v>0</v>
      </c>
      <c r="F39" s="136"/>
    </row>
    <row r="40" spans="1:6" ht="15.75" x14ac:dyDescent="0.25">
      <c r="A40" s="16" t="s">
        <v>35</v>
      </c>
      <c r="B40" s="9">
        <v>210</v>
      </c>
      <c r="C40" s="7">
        <v>200</v>
      </c>
      <c r="D40" s="163"/>
      <c r="E40" s="8">
        <v>200</v>
      </c>
      <c r="F40" s="136"/>
    </row>
    <row r="41" spans="1:6" ht="32.25" thickBot="1" x14ac:dyDescent="0.3">
      <c r="A41" s="106" t="s">
        <v>36</v>
      </c>
      <c r="B41" s="107">
        <v>600</v>
      </c>
      <c r="C41" s="12">
        <v>300</v>
      </c>
      <c r="D41" s="164"/>
      <c r="E41" s="13">
        <v>300</v>
      </c>
      <c r="F41" s="137"/>
    </row>
    <row r="42" spans="1:6" ht="16.5" thickBot="1" x14ac:dyDescent="0.3">
      <c r="A42" s="105" t="s">
        <v>14</v>
      </c>
      <c r="B42" s="108">
        <f t="shared" ref="B42:E42" si="2">SUM(B35:B41)</f>
        <v>18446</v>
      </c>
      <c r="C42" s="109">
        <f t="shared" si="2"/>
        <v>25800</v>
      </c>
      <c r="D42" s="170">
        <f t="shared" si="2"/>
        <v>0</v>
      </c>
      <c r="E42" s="110">
        <f t="shared" si="2"/>
        <v>25800</v>
      </c>
      <c r="F42" s="132"/>
    </row>
    <row r="43" spans="1:6" ht="33" thickTop="1" thickBot="1" x14ac:dyDescent="0.3">
      <c r="A43" s="91" t="s">
        <v>37</v>
      </c>
      <c r="B43" s="92" t="s">
        <v>16</v>
      </c>
      <c r="C43" s="93" t="s">
        <v>3</v>
      </c>
      <c r="D43" s="161" t="s">
        <v>109</v>
      </c>
      <c r="E43" s="94" t="s">
        <v>111</v>
      </c>
      <c r="F43" s="132"/>
    </row>
    <row r="44" spans="1:6" ht="16.5" thickTop="1" x14ac:dyDescent="0.25">
      <c r="A44" s="27" t="s">
        <v>38</v>
      </c>
      <c r="B44" s="34">
        <v>3000</v>
      </c>
      <c r="C44" s="29">
        <v>2000</v>
      </c>
      <c r="D44" s="168"/>
      <c r="E44" s="30">
        <v>2000</v>
      </c>
      <c r="F44" s="137"/>
    </row>
    <row r="45" spans="1:6" ht="15.75" x14ac:dyDescent="0.25">
      <c r="A45" s="16" t="s">
        <v>39</v>
      </c>
      <c r="B45" s="6">
        <v>5000</v>
      </c>
      <c r="C45" s="7">
        <v>5000</v>
      </c>
      <c r="D45" s="163"/>
      <c r="E45" s="8">
        <v>5000</v>
      </c>
      <c r="F45" s="140"/>
    </row>
    <row r="46" spans="1:6" ht="15.75" x14ac:dyDescent="0.25">
      <c r="A46" s="16" t="s">
        <v>40</v>
      </c>
      <c r="B46" s="9">
        <v>7000</v>
      </c>
      <c r="C46" s="7">
        <v>6500</v>
      </c>
      <c r="D46" s="163"/>
      <c r="E46" s="8">
        <v>6500</v>
      </c>
      <c r="F46" s="136"/>
    </row>
    <row r="47" spans="1:6" ht="15.75" x14ac:dyDescent="0.25">
      <c r="A47" s="16" t="s">
        <v>41</v>
      </c>
      <c r="B47" s="35">
        <v>200</v>
      </c>
      <c r="C47" s="7">
        <v>200</v>
      </c>
      <c r="D47" s="163"/>
      <c r="E47" s="8">
        <v>200</v>
      </c>
      <c r="F47" s="136"/>
    </row>
    <row r="48" spans="1:6" ht="15.75" x14ac:dyDescent="0.25">
      <c r="A48" s="16" t="s">
        <v>42</v>
      </c>
      <c r="B48" s="20">
        <v>3500</v>
      </c>
      <c r="C48" s="7">
        <v>3500</v>
      </c>
      <c r="D48" s="163"/>
      <c r="E48" s="8">
        <v>3500</v>
      </c>
      <c r="F48" s="141"/>
    </row>
    <row r="49" spans="1:6" ht="15.75" x14ac:dyDescent="0.25">
      <c r="A49" s="16" t="s">
        <v>43</v>
      </c>
      <c r="B49" s="6">
        <v>2000</v>
      </c>
      <c r="C49" s="7">
        <v>1000</v>
      </c>
      <c r="D49" s="163"/>
      <c r="E49" s="8">
        <v>1000</v>
      </c>
      <c r="F49" s="136"/>
    </row>
    <row r="50" spans="1:6" ht="15.75" x14ac:dyDescent="0.25">
      <c r="A50" s="16" t="s">
        <v>44</v>
      </c>
      <c r="B50" s="6">
        <v>500</v>
      </c>
      <c r="C50" s="7">
        <v>2500</v>
      </c>
      <c r="D50" s="163"/>
      <c r="E50" s="8">
        <v>2500</v>
      </c>
      <c r="F50" s="136"/>
    </row>
    <row r="51" spans="1:6" ht="15.75" x14ac:dyDescent="0.25">
      <c r="A51" s="17" t="s">
        <v>45</v>
      </c>
      <c r="B51" s="33">
        <v>-3000</v>
      </c>
      <c r="C51" s="7">
        <v>-3000</v>
      </c>
      <c r="D51" s="163"/>
      <c r="E51" s="8">
        <v>-3000</v>
      </c>
      <c r="F51" s="129"/>
    </row>
    <row r="52" spans="1:6" ht="16.5" thickBot="1" x14ac:dyDescent="0.3">
      <c r="A52" s="14" t="s">
        <v>46</v>
      </c>
      <c r="B52" s="36">
        <v>-2750</v>
      </c>
      <c r="C52" s="12">
        <v>-2750</v>
      </c>
      <c r="D52" s="164"/>
      <c r="E52" s="13">
        <v>-2750</v>
      </c>
      <c r="F52" s="138"/>
    </row>
    <row r="53" spans="1:6" ht="17.25" thickTop="1" thickBot="1" x14ac:dyDescent="0.3">
      <c r="A53" s="105" t="s">
        <v>14</v>
      </c>
      <c r="B53" s="95">
        <f t="shared" ref="B53:E53" si="3">SUM(B44:B52)</f>
        <v>15450</v>
      </c>
      <c r="C53" s="96">
        <f t="shared" si="3"/>
        <v>14950</v>
      </c>
      <c r="D53" s="171">
        <f t="shared" si="3"/>
        <v>0</v>
      </c>
      <c r="E53" s="97">
        <f t="shared" si="3"/>
        <v>14950</v>
      </c>
      <c r="F53" s="132"/>
    </row>
    <row r="54" spans="1:6" ht="33" thickTop="1" thickBot="1" x14ac:dyDescent="0.3">
      <c r="A54" s="91" t="s">
        <v>47</v>
      </c>
      <c r="B54" s="92" t="s">
        <v>16</v>
      </c>
      <c r="C54" s="93" t="s">
        <v>3</v>
      </c>
      <c r="D54" s="161" t="s">
        <v>109</v>
      </c>
      <c r="E54" s="94" t="s">
        <v>111</v>
      </c>
      <c r="F54" s="142"/>
    </row>
    <row r="55" spans="1:6" ht="32.25" thickTop="1" x14ac:dyDescent="0.25">
      <c r="A55" s="15" t="s">
        <v>48</v>
      </c>
      <c r="B55" s="98">
        <v>5500</v>
      </c>
      <c r="C55" s="3">
        <v>5500</v>
      </c>
      <c r="D55" s="162"/>
      <c r="E55" s="4">
        <v>5500</v>
      </c>
      <c r="F55" s="143"/>
    </row>
    <row r="56" spans="1:6" ht="15.75" x14ac:dyDescent="0.25">
      <c r="A56" s="16" t="s">
        <v>49</v>
      </c>
      <c r="B56" s="9">
        <v>3000</v>
      </c>
      <c r="C56" s="7">
        <v>2000</v>
      </c>
      <c r="D56" s="163"/>
      <c r="E56" s="8">
        <v>2000</v>
      </c>
      <c r="F56" s="136"/>
    </row>
    <row r="57" spans="1:6" ht="15.75" x14ac:dyDescent="0.25">
      <c r="A57" s="16" t="s">
        <v>41</v>
      </c>
      <c r="B57" s="6">
        <v>2000</v>
      </c>
      <c r="C57" s="7">
        <v>2000</v>
      </c>
      <c r="D57" s="163"/>
      <c r="E57" s="8">
        <v>2000</v>
      </c>
      <c r="F57" s="137"/>
    </row>
    <row r="58" spans="1:6" ht="15.75" x14ac:dyDescent="0.25">
      <c r="A58" s="16" t="s">
        <v>42</v>
      </c>
      <c r="B58" s="6">
        <v>4600</v>
      </c>
      <c r="C58" s="7">
        <v>4500</v>
      </c>
      <c r="D58" s="163"/>
      <c r="E58" s="8">
        <v>4500</v>
      </c>
      <c r="F58" s="137"/>
    </row>
    <row r="59" spans="1:6" ht="15.75" x14ac:dyDescent="0.25">
      <c r="A59" s="16" t="s">
        <v>39</v>
      </c>
      <c r="B59" s="6">
        <v>175000</v>
      </c>
      <c r="C59" s="7">
        <v>175000</v>
      </c>
      <c r="D59" s="163"/>
      <c r="E59" s="8">
        <v>175000</v>
      </c>
      <c r="F59" s="144"/>
    </row>
    <row r="60" spans="1:6" ht="15.75" x14ac:dyDescent="0.25">
      <c r="A60" s="16" t="s">
        <v>50</v>
      </c>
      <c r="B60" s="6">
        <v>250</v>
      </c>
      <c r="C60" s="7">
        <v>250</v>
      </c>
      <c r="D60" s="163"/>
      <c r="E60" s="8">
        <v>250</v>
      </c>
      <c r="F60" s="137"/>
    </row>
    <row r="61" spans="1:6" ht="15.75" x14ac:dyDescent="0.25">
      <c r="A61" s="16" t="s">
        <v>51</v>
      </c>
      <c r="B61" s="6">
        <v>1000</v>
      </c>
      <c r="C61" s="7">
        <v>1000</v>
      </c>
      <c r="D61" s="163"/>
      <c r="E61" s="8">
        <v>1000</v>
      </c>
      <c r="F61" s="136"/>
    </row>
    <row r="62" spans="1:6" ht="15.75" x14ac:dyDescent="0.25">
      <c r="A62" s="16" t="s">
        <v>43</v>
      </c>
      <c r="B62" s="9">
        <v>4000</v>
      </c>
      <c r="C62" s="7">
        <v>5000</v>
      </c>
      <c r="D62" s="163"/>
      <c r="E62" s="8">
        <v>5000</v>
      </c>
      <c r="F62" s="136"/>
    </row>
    <row r="63" spans="1:6" ht="31.5" x14ac:dyDescent="0.25">
      <c r="A63" s="187" t="s">
        <v>52</v>
      </c>
      <c r="B63" s="33">
        <v>-31500</v>
      </c>
      <c r="C63" s="7">
        <v>-30000</v>
      </c>
      <c r="D63" s="163"/>
      <c r="E63" s="8">
        <v>-30000</v>
      </c>
      <c r="F63" s="136"/>
    </row>
    <row r="64" spans="1:6" ht="16.5" thickBot="1" x14ac:dyDescent="0.3">
      <c r="A64" s="14" t="s">
        <v>53</v>
      </c>
      <c r="B64" s="111">
        <v>-5700</v>
      </c>
      <c r="C64" s="12">
        <v>-5200</v>
      </c>
      <c r="D64" s="164"/>
      <c r="E64" s="13">
        <v>-5200</v>
      </c>
      <c r="F64" s="131"/>
    </row>
    <row r="65" spans="1:6" ht="16.5" thickBot="1" x14ac:dyDescent="0.3">
      <c r="A65" s="105" t="s">
        <v>14</v>
      </c>
      <c r="B65" s="108">
        <f t="shared" ref="B65:E65" si="4">SUM(B55:B64)</f>
        <v>158150</v>
      </c>
      <c r="C65" s="109">
        <f t="shared" si="4"/>
        <v>160050</v>
      </c>
      <c r="D65" s="170">
        <f t="shared" si="4"/>
        <v>0</v>
      </c>
      <c r="E65" s="110">
        <f t="shared" si="4"/>
        <v>160050</v>
      </c>
      <c r="F65" s="132"/>
    </row>
    <row r="66" spans="1:6" ht="33" thickTop="1" thickBot="1" x14ac:dyDescent="0.3">
      <c r="A66" s="91" t="s">
        <v>54</v>
      </c>
      <c r="B66" s="92" t="s">
        <v>16</v>
      </c>
      <c r="C66" s="93" t="s">
        <v>3</v>
      </c>
      <c r="D66" s="161" t="s">
        <v>109</v>
      </c>
      <c r="E66" s="94" t="s">
        <v>111</v>
      </c>
      <c r="F66" s="142"/>
    </row>
    <row r="67" spans="1:6" ht="16.5" thickTop="1" x14ac:dyDescent="0.25">
      <c r="A67" s="27" t="s">
        <v>55</v>
      </c>
      <c r="B67" s="34">
        <v>2000</v>
      </c>
      <c r="C67" s="29">
        <v>2000</v>
      </c>
      <c r="D67" s="168"/>
      <c r="E67" s="30">
        <v>2000</v>
      </c>
      <c r="F67" s="143"/>
    </row>
    <row r="68" spans="1:6" ht="15.75" x14ac:dyDescent="0.25">
      <c r="A68" s="16" t="s">
        <v>56</v>
      </c>
      <c r="B68" s="9">
        <v>2000</v>
      </c>
      <c r="C68" s="7">
        <v>2000</v>
      </c>
      <c r="D68" s="163"/>
      <c r="E68" s="8">
        <v>2000</v>
      </c>
      <c r="F68" s="136"/>
    </row>
    <row r="69" spans="1:6" ht="31.5" x14ac:dyDescent="0.25">
      <c r="A69" s="16" t="s">
        <v>57</v>
      </c>
      <c r="B69" s="37">
        <v>2250</v>
      </c>
      <c r="C69" s="7">
        <v>2250</v>
      </c>
      <c r="D69" s="163"/>
      <c r="E69" s="8">
        <v>2250</v>
      </c>
      <c r="F69" s="136"/>
    </row>
    <row r="70" spans="1:6" ht="15.75" x14ac:dyDescent="0.25">
      <c r="A70" s="16" t="s">
        <v>58</v>
      </c>
      <c r="B70" s="9">
        <v>9150</v>
      </c>
      <c r="C70" s="7">
        <v>9150</v>
      </c>
      <c r="D70" s="163"/>
      <c r="E70" s="8">
        <v>9150</v>
      </c>
      <c r="F70" s="136"/>
    </row>
    <row r="71" spans="1:6" ht="15.75" x14ac:dyDescent="0.25">
      <c r="A71" s="16" t="s">
        <v>59</v>
      </c>
      <c r="B71" s="6">
        <v>2000</v>
      </c>
      <c r="C71" s="7">
        <v>2000</v>
      </c>
      <c r="D71" s="163"/>
      <c r="E71" s="8">
        <v>2000</v>
      </c>
      <c r="F71" s="136"/>
    </row>
    <row r="72" spans="1:6" ht="15.75" x14ac:dyDescent="0.25">
      <c r="A72" s="16" t="s">
        <v>60</v>
      </c>
      <c r="B72" s="38">
        <v>5000</v>
      </c>
      <c r="C72" s="7">
        <v>5000</v>
      </c>
      <c r="D72" s="163"/>
      <c r="E72" s="8">
        <v>5000</v>
      </c>
      <c r="F72" s="141"/>
    </row>
    <row r="73" spans="1:6" ht="15.75" x14ac:dyDescent="0.25">
      <c r="A73" s="16" t="s">
        <v>61</v>
      </c>
      <c r="B73" s="6">
        <v>5000</v>
      </c>
      <c r="C73" s="7">
        <v>5000</v>
      </c>
      <c r="D73" s="163"/>
      <c r="E73" s="8">
        <v>5000</v>
      </c>
      <c r="F73" s="129"/>
    </row>
    <row r="74" spans="1:6" ht="15.75" x14ac:dyDescent="0.25">
      <c r="A74" s="187" t="s">
        <v>62</v>
      </c>
      <c r="B74" s="39">
        <v>-5</v>
      </c>
      <c r="C74" s="7">
        <v>-1</v>
      </c>
      <c r="D74" s="163"/>
      <c r="E74" s="8">
        <v>-1</v>
      </c>
      <c r="F74" s="136"/>
    </row>
    <row r="75" spans="1:6" ht="15.75" x14ac:dyDescent="0.25">
      <c r="A75" s="187" t="s">
        <v>63</v>
      </c>
      <c r="B75" s="39">
        <v>-3</v>
      </c>
      <c r="C75" s="7">
        <v>-3</v>
      </c>
      <c r="D75" s="163"/>
      <c r="E75" s="8">
        <v>-3</v>
      </c>
      <c r="F75" s="136"/>
    </row>
    <row r="76" spans="1:6" ht="31.5" x14ac:dyDescent="0.25">
      <c r="A76" s="188" t="s">
        <v>64</v>
      </c>
      <c r="B76" s="39">
        <v>0</v>
      </c>
      <c r="C76" s="7">
        <v>0</v>
      </c>
      <c r="D76" s="163"/>
      <c r="E76" s="8">
        <v>0</v>
      </c>
      <c r="F76" s="136"/>
    </row>
    <row r="77" spans="1:6" ht="15.75" x14ac:dyDescent="0.25">
      <c r="A77" s="187" t="s">
        <v>106</v>
      </c>
      <c r="B77" s="18">
        <v>-9350</v>
      </c>
      <c r="C77" s="7">
        <v>-10200</v>
      </c>
      <c r="D77" s="163"/>
      <c r="E77" s="8">
        <v>-10200</v>
      </c>
      <c r="F77" s="145"/>
    </row>
    <row r="78" spans="1:6" ht="31.5" x14ac:dyDescent="0.25">
      <c r="A78" s="187" t="s">
        <v>65</v>
      </c>
      <c r="B78" s="18">
        <v>0</v>
      </c>
      <c r="C78" s="7">
        <v>0</v>
      </c>
      <c r="D78" s="163"/>
      <c r="E78" s="8">
        <v>0</v>
      </c>
      <c r="F78" s="145"/>
    </row>
    <row r="79" spans="1:6" ht="16.5" thickBot="1" x14ac:dyDescent="0.3">
      <c r="A79" s="189" t="s">
        <v>107</v>
      </c>
      <c r="B79" s="40">
        <v>-7645</v>
      </c>
      <c r="C79" s="12">
        <v>-8340</v>
      </c>
      <c r="D79" s="164"/>
      <c r="E79" s="13">
        <v>-8340</v>
      </c>
      <c r="F79" s="145"/>
    </row>
    <row r="80" spans="1:6" ht="17.25" thickTop="1" thickBot="1" x14ac:dyDescent="0.3">
      <c r="A80" s="105" t="s">
        <v>14</v>
      </c>
      <c r="B80" s="95">
        <f>SUM(B67:B79)</f>
        <v>10397</v>
      </c>
      <c r="C80" s="96">
        <f t="shared" ref="C80:E80" si="5">SUM(C67:C79)</f>
        <v>8856</v>
      </c>
      <c r="D80" s="171">
        <f t="shared" si="5"/>
        <v>0</v>
      </c>
      <c r="E80" s="97">
        <f t="shared" si="5"/>
        <v>8856</v>
      </c>
      <c r="F80" s="132"/>
    </row>
    <row r="81" spans="1:6" ht="33" thickTop="1" thickBot="1" x14ac:dyDescent="0.3">
      <c r="A81" s="91" t="s">
        <v>66</v>
      </c>
      <c r="B81" s="92" t="s">
        <v>16</v>
      </c>
      <c r="C81" s="93" t="s">
        <v>3</v>
      </c>
      <c r="D81" s="161" t="s">
        <v>109</v>
      </c>
      <c r="E81" s="94" t="s">
        <v>111</v>
      </c>
      <c r="F81" s="142"/>
    </row>
    <row r="82" spans="1:6" ht="16.5" thickTop="1" x14ac:dyDescent="0.25">
      <c r="A82" s="15" t="s">
        <v>40</v>
      </c>
      <c r="B82" s="99">
        <v>5000</v>
      </c>
      <c r="C82" s="100">
        <v>4750</v>
      </c>
      <c r="D82" s="172"/>
      <c r="E82" s="101">
        <v>4750</v>
      </c>
      <c r="F82" s="145"/>
    </row>
    <row r="83" spans="1:6" ht="15.75" x14ac:dyDescent="0.25">
      <c r="A83" s="16" t="s">
        <v>41</v>
      </c>
      <c r="B83" s="41">
        <v>150</v>
      </c>
      <c r="C83" s="42">
        <v>150</v>
      </c>
      <c r="D83" s="173"/>
      <c r="E83" s="43">
        <v>150</v>
      </c>
      <c r="F83" s="145"/>
    </row>
    <row r="84" spans="1:6" ht="15.75" x14ac:dyDescent="0.25">
      <c r="A84" s="5" t="s">
        <v>67</v>
      </c>
      <c r="B84" s="41"/>
      <c r="C84" s="42">
        <v>450</v>
      </c>
      <c r="D84" s="173"/>
      <c r="E84" s="43">
        <v>450</v>
      </c>
      <c r="F84" s="145"/>
    </row>
    <row r="85" spans="1:6" ht="31.5" x14ac:dyDescent="0.25">
      <c r="A85" s="16" t="s">
        <v>68</v>
      </c>
      <c r="B85" s="44">
        <v>23000</v>
      </c>
      <c r="C85" s="42">
        <v>23000</v>
      </c>
      <c r="D85" s="173"/>
      <c r="E85" s="43">
        <v>23000</v>
      </c>
      <c r="F85" s="145"/>
    </row>
    <row r="86" spans="1:6" ht="31.5" x14ac:dyDescent="0.25">
      <c r="A86" s="16" t="s">
        <v>69</v>
      </c>
      <c r="B86" s="45">
        <v>3000</v>
      </c>
      <c r="C86" s="42">
        <v>2000</v>
      </c>
      <c r="D86" s="173"/>
      <c r="E86" s="43">
        <v>2000</v>
      </c>
      <c r="F86" s="141"/>
    </row>
    <row r="87" spans="1:6" ht="15.75" x14ac:dyDescent="0.25">
      <c r="A87" s="16" t="s">
        <v>70</v>
      </c>
      <c r="B87" s="46">
        <v>500</v>
      </c>
      <c r="C87" s="42">
        <v>10000</v>
      </c>
      <c r="D87" s="173"/>
      <c r="E87" s="43">
        <v>10000</v>
      </c>
      <c r="F87" s="141"/>
    </row>
    <row r="88" spans="1:6" ht="15.75" x14ac:dyDescent="0.25">
      <c r="A88" s="17" t="s">
        <v>71</v>
      </c>
      <c r="B88" s="47">
        <v>-8000</v>
      </c>
      <c r="C88" s="42">
        <v>-8000</v>
      </c>
      <c r="D88" s="173"/>
      <c r="E88" s="43">
        <v>-8000</v>
      </c>
      <c r="F88" s="136"/>
    </row>
    <row r="89" spans="1:6" ht="15.75" x14ac:dyDescent="0.25">
      <c r="A89" s="17" t="s">
        <v>72</v>
      </c>
      <c r="B89" s="48">
        <v>0</v>
      </c>
      <c r="C89" s="42">
        <v>0</v>
      </c>
      <c r="D89" s="173"/>
      <c r="E89" s="43">
        <v>0</v>
      </c>
      <c r="F89" s="136"/>
    </row>
    <row r="90" spans="1:6" ht="15.75" x14ac:dyDescent="0.25">
      <c r="A90" s="17" t="s">
        <v>73</v>
      </c>
      <c r="B90" s="49">
        <v>0</v>
      </c>
      <c r="C90" s="42">
        <v>0</v>
      </c>
      <c r="D90" s="173"/>
      <c r="E90" s="43">
        <v>0</v>
      </c>
      <c r="F90" s="136"/>
    </row>
    <row r="91" spans="1:6" ht="16.5" thickBot="1" x14ac:dyDescent="0.3">
      <c r="A91" s="14" t="s">
        <v>74</v>
      </c>
      <c r="B91" s="50">
        <v>0</v>
      </c>
      <c r="C91" s="51">
        <v>0</v>
      </c>
      <c r="D91" s="174"/>
      <c r="E91" s="52">
        <v>0</v>
      </c>
      <c r="F91" s="146"/>
    </row>
    <row r="92" spans="1:6" ht="16.5" thickBot="1" x14ac:dyDescent="0.3">
      <c r="A92" s="105" t="s">
        <v>14</v>
      </c>
      <c r="B92" s="95">
        <f t="shared" ref="B92:E92" si="6">SUM(B82:B91)</f>
        <v>23650</v>
      </c>
      <c r="C92" s="102">
        <f t="shared" si="6"/>
        <v>32350</v>
      </c>
      <c r="D92" s="175">
        <f t="shared" si="6"/>
        <v>0</v>
      </c>
      <c r="E92" s="103">
        <f t="shared" si="6"/>
        <v>32350</v>
      </c>
      <c r="F92" s="132"/>
    </row>
    <row r="93" spans="1:6" ht="33" thickTop="1" thickBot="1" x14ac:dyDescent="0.3">
      <c r="A93" s="91" t="s">
        <v>75</v>
      </c>
      <c r="B93" s="104" t="s">
        <v>16</v>
      </c>
      <c r="C93" s="93" t="s">
        <v>3</v>
      </c>
      <c r="D93" s="161" t="s">
        <v>109</v>
      </c>
      <c r="E93" s="94" t="s">
        <v>111</v>
      </c>
      <c r="F93" s="142"/>
    </row>
    <row r="94" spans="1:6" ht="32.25" thickTop="1" x14ac:dyDescent="0.25">
      <c r="A94" s="53" t="s">
        <v>76</v>
      </c>
      <c r="B94" s="54">
        <v>600</v>
      </c>
      <c r="C94" s="29">
        <v>500</v>
      </c>
      <c r="D94" s="168"/>
      <c r="E94" s="30">
        <v>500</v>
      </c>
      <c r="F94" s="145"/>
    </row>
    <row r="95" spans="1:6" ht="15.75" x14ac:dyDescent="0.25">
      <c r="A95" s="16" t="s">
        <v>77</v>
      </c>
      <c r="B95" s="44">
        <v>1000</v>
      </c>
      <c r="C95" s="7">
        <v>500</v>
      </c>
      <c r="D95" s="163"/>
      <c r="E95" s="8">
        <v>500</v>
      </c>
      <c r="F95" s="140"/>
    </row>
    <row r="96" spans="1:6" ht="15.75" x14ac:dyDescent="0.25">
      <c r="A96" s="16" t="s">
        <v>78</v>
      </c>
      <c r="B96" s="44">
        <v>250</v>
      </c>
      <c r="C96" s="7">
        <v>250</v>
      </c>
      <c r="D96" s="163"/>
      <c r="E96" s="8">
        <v>250</v>
      </c>
      <c r="F96" s="145"/>
    </row>
    <row r="97" spans="1:6" ht="16.5" thickBot="1" x14ac:dyDescent="0.3">
      <c r="A97" s="14" t="s">
        <v>79</v>
      </c>
      <c r="B97" s="112">
        <v>-210</v>
      </c>
      <c r="C97" s="12">
        <v>0</v>
      </c>
      <c r="D97" s="164"/>
      <c r="E97" s="13">
        <v>0</v>
      </c>
      <c r="F97" s="136"/>
    </row>
    <row r="98" spans="1:6" ht="16.5" thickBot="1" x14ac:dyDescent="0.3">
      <c r="A98" s="113" t="s">
        <v>14</v>
      </c>
      <c r="B98" s="108">
        <f t="shared" ref="B98:E98" si="7">SUM(B94:B97)</f>
        <v>1640</v>
      </c>
      <c r="C98" s="109">
        <f t="shared" si="7"/>
        <v>1250</v>
      </c>
      <c r="D98" s="170">
        <f t="shared" si="7"/>
        <v>0</v>
      </c>
      <c r="E98" s="110">
        <f t="shared" si="7"/>
        <v>1250</v>
      </c>
      <c r="F98" s="132"/>
    </row>
    <row r="99" spans="1:6" ht="33" thickTop="1" thickBot="1" x14ac:dyDescent="0.3">
      <c r="A99" s="91" t="s">
        <v>80</v>
      </c>
      <c r="B99" s="104" t="s">
        <v>16</v>
      </c>
      <c r="C99" s="93" t="s">
        <v>3</v>
      </c>
      <c r="D99" s="161" t="s">
        <v>109</v>
      </c>
      <c r="E99" s="94" t="s">
        <v>111</v>
      </c>
      <c r="F99" s="132"/>
    </row>
    <row r="100" spans="1:6" ht="16.5" thickTop="1" x14ac:dyDescent="0.25">
      <c r="A100" s="27" t="s">
        <v>81</v>
      </c>
      <c r="B100" s="55">
        <v>300</v>
      </c>
      <c r="C100" s="29">
        <v>300</v>
      </c>
      <c r="D100" s="168"/>
      <c r="E100" s="30">
        <v>300</v>
      </c>
      <c r="F100" s="136"/>
    </row>
    <row r="101" spans="1:6" ht="23.25" x14ac:dyDescent="0.25">
      <c r="A101" s="190" t="s">
        <v>82</v>
      </c>
      <c r="B101" s="56">
        <v>-535280</v>
      </c>
      <c r="C101" s="57">
        <f>SUM(B101/100)*102</f>
        <v>-545985.6</v>
      </c>
      <c r="D101" s="176"/>
      <c r="E101" s="58">
        <v>-545986</v>
      </c>
      <c r="F101" s="147"/>
    </row>
    <row r="102" spans="1:6" ht="15.75" x14ac:dyDescent="0.25">
      <c r="A102" s="17" t="s">
        <v>83</v>
      </c>
      <c r="B102" s="59">
        <v>-10020</v>
      </c>
      <c r="C102" s="7">
        <v>0</v>
      </c>
      <c r="D102" s="163"/>
      <c r="E102" s="8">
        <v>0</v>
      </c>
      <c r="F102" s="136"/>
    </row>
    <row r="103" spans="1:6" ht="16.5" thickBot="1" x14ac:dyDescent="0.3">
      <c r="A103" s="14" t="s">
        <v>84</v>
      </c>
      <c r="B103" s="47">
        <v>0</v>
      </c>
      <c r="C103" s="7">
        <v>-105000</v>
      </c>
      <c r="D103" s="163"/>
      <c r="E103" s="8">
        <v>-105000</v>
      </c>
      <c r="F103" s="148"/>
    </row>
    <row r="104" spans="1:6" ht="16.5" thickBot="1" x14ac:dyDescent="0.3">
      <c r="A104" s="105" t="s">
        <v>14</v>
      </c>
      <c r="B104" s="60">
        <f>SUM(B100:B103)</f>
        <v>-545000</v>
      </c>
      <c r="C104" s="61">
        <f t="shared" ref="C104:E104" si="8">SUM(C100:C103)</f>
        <v>-650685.6</v>
      </c>
      <c r="D104" s="177">
        <f t="shared" si="8"/>
        <v>0</v>
      </c>
      <c r="E104" s="62">
        <f t="shared" si="8"/>
        <v>-650686</v>
      </c>
      <c r="F104" s="132"/>
    </row>
    <row r="105" spans="1:6" ht="33" thickTop="1" thickBot="1" x14ac:dyDescent="0.3">
      <c r="A105" s="91" t="s">
        <v>85</v>
      </c>
      <c r="B105" s="104" t="s">
        <v>16</v>
      </c>
      <c r="C105" s="93" t="s">
        <v>3</v>
      </c>
      <c r="D105" s="161" t="s">
        <v>109</v>
      </c>
      <c r="E105" s="94" t="s">
        <v>111</v>
      </c>
      <c r="F105" s="142"/>
    </row>
    <row r="106" spans="1:6" ht="16.5" thickTop="1" x14ac:dyDescent="0.25">
      <c r="A106" s="27" t="s">
        <v>86</v>
      </c>
      <c r="B106" s="70">
        <v>13200</v>
      </c>
      <c r="C106" s="71">
        <v>13200</v>
      </c>
      <c r="D106" s="178"/>
      <c r="E106" s="72">
        <v>13200</v>
      </c>
      <c r="F106" s="149"/>
    </row>
    <row r="107" spans="1:6" ht="15.75" x14ac:dyDescent="0.25">
      <c r="A107" s="16" t="s">
        <v>87</v>
      </c>
      <c r="B107" s="73">
        <v>17600</v>
      </c>
      <c r="C107" s="74">
        <v>20000</v>
      </c>
      <c r="D107" s="179"/>
      <c r="E107" s="75">
        <v>20000</v>
      </c>
      <c r="F107" s="141"/>
    </row>
    <row r="108" spans="1:6" ht="15.75" x14ac:dyDescent="0.25">
      <c r="A108" s="16" t="s">
        <v>88</v>
      </c>
      <c r="B108" s="81">
        <v>25000</v>
      </c>
      <c r="C108" s="83">
        <v>0</v>
      </c>
      <c r="D108" s="180"/>
      <c r="E108" s="85">
        <v>0</v>
      </c>
      <c r="F108" s="150"/>
    </row>
    <row r="109" spans="1:6" ht="15.75" x14ac:dyDescent="0.25">
      <c r="A109" s="16" t="s">
        <v>89</v>
      </c>
      <c r="B109" s="82"/>
      <c r="C109" s="84"/>
      <c r="D109" s="181"/>
      <c r="E109" s="86"/>
      <c r="F109" s="150"/>
    </row>
    <row r="110" spans="1:6" ht="15.75" x14ac:dyDescent="0.25">
      <c r="A110" s="16" t="s">
        <v>90</v>
      </c>
      <c r="B110" s="73">
        <v>1000</v>
      </c>
      <c r="C110" s="74">
        <v>1000</v>
      </c>
      <c r="D110" s="179"/>
      <c r="E110" s="75">
        <v>1000</v>
      </c>
      <c r="F110" s="151"/>
    </row>
    <row r="111" spans="1:6" ht="31.5" x14ac:dyDescent="0.25">
      <c r="A111" s="16" t="s">
        <v>91</v>
      </c>
      <c r="B111" s="73">
        <v>135000</v>
      </c>
      <c r="C111" s="74">
        <v>188000</v>
      </c>
      <c r="D111" s="179"/>
      <c r="E111" s="75">
        <v>188000</v>
      </c>
      <c r="F111" s="144"/>
    </row>
    <row r="112" spans="1:6" ht="15.75" x14ac:dyDescent="0.25">
      <c r="A112" s="16" t="s">
        <v>92</v>
      </c>
      <c r="B112" s="73">
        <v>0</v>
      </c>
      <c r="C112" s="74">
        <v>0</v>
      </c>
      <c r="D112" s="179"/>
      <c r="E112" s="75">
        <v>0</v>
      </c>
      <c r="F112" s="150"/>
    </row>
    <row r="113" spans="1:6" ht="15.75" x14ac:dyDescent="0.25">
      <c r="A113" s="16" t="s">
        <v>93</v>
      </c>
      <c r="B113" s="73">
        <v>5000</v>
      </c>
      <c r="C113" s="74">
        <v>10000</v>
      </c>
      <c r="D113" s="179">
        <v>3100</v>
      </c>
      <c r="E113" s="75">
        <v>13100</v>
      </c>
      <c r="F113" s="136" t="s">
        <v>110</v>
      </c>
    </row>
    <row r="114" spans="1:6" ht="15.75" x14ac:dyDescent="0.25">
      <c r="A114" s="63" t="s">
        <v>94</v>
      </c>
      <c r="B114" s="76">
        <v>8015</v>
      </c>
      <c r="C114" s="74">
        <v>7500</v>
      </c>
      <c r="D114" s="179"/>
      <c r="E114" s="75">
        <v>7500</v>
      </c>
      <c r="F114" s="150"/>
    </row>
    <row r="115" spans="1:6" ht="15.75" x14ac:dyDescent="0.25">
      <c r="A115" s="63" t="s">
        <v>95</v>
      </c>
      <c r="B115" s="77">
        <v>0</v>
      </c>
      <c r="C115" s="74">
        <v>50000</v>
      </c>
      <c r="D115" s="179"/>
      <c r="E115" s="75">
        <v>50000</v>
      </c>
      <c r="F115" s="150"/>
    </row>
    <row r="116" spans="1:6" ht="15.75" x14ac:dyDescent="0.25">
      <c r="A116" s="63" t="s">
        <v>96</v>
      </c>
      <c r="B116" s="78">
        <v>0</v>
      </c>
      <c r="C116" s="74">
        <v>0</v>
      </c>
      <c r="D116" s="179">
        <v>-28303</v>
      </c>
      <c r="E116" s="75">
        <v>-28303</v>
      </c>
      <c r="F116" s="141" t="s">
        <v>113</v>
      </c>
    </row>
    <row r="117" spans="1:6" ht="16.5" thickBot="1" x14ac:dyDescent="0.3">
      <c r="A117" s="114" t="s">
        <v>97</v>
      </c>
      <c r="B117" s="115">
        <v>5000</v>
      </c>
      <c r="C117" s="79">
        <v>10000</v>
      </c>
      <c r="D117" s="180"/>
      <c r="E117" s="80">
        <v>10000</v>
      </c>
      <c r="F117" s="144"/>
    </row>
    <row r="118" spans="1:6" ht="16.5" thickBot="1" x14ac:dyDescent="0.3">
      <c r="A118" s="116" t="s">
        <v>14</v>
      </c>
      <c r="B118" s="117">
        <f>SUM(B106:B117)</f>
        <v>209815</v>
      </c>
      <c r="C118" s="118">
        <f>SUM(C106:C117)</f>
        <v>299700</v>
      </c>
      <c r="D118" s="182">
        <f>SUM(D106:D117)</f>
        <v>-25203</v>
      </c>
      <c r="E118" s="119">
        <f>SUM(E106:E117)</f>
        <v>274497</v>
      </c>
      <c r="F118" s="152"/>
    </row>
    <row r="119" spans="1:6" ht="22.5" thickTop="1" thickBot="1" x14ac:dyDescent="0.3">
      <c r="A119" s="153" t="s">
        <v>98</v>
      </c>
      <c r="B119" s="154"/>
      <c r="C119" s="155">
        <f>SUM(C118+C104+C98+C92+C80+C65+C53+C42+C33+C18)</f>
        <v>293890.40000000002</v>
      </c>
      <c r="D119" s="183">
        <f>SUM(D118+D104+D98+D92+D80+D65+D53+D42+D33+D18)</f>
        <v>-24303</v>
      </c>
      <c r="E119" s="156">
        <f>SUM(E118+E104+E98+E92+E80+E65+E53+E42+E33+E18)</f>
        <v>269587</v>
      </c>
      <c r="F119" s="157"/>
    </row>
    <row r="120" spans="1:6" ht="15.75" hidden="1" x14ac:dyDescent="0.25">
      <c r="A120" s="64"/>
      <c r="B120" s="65"/>
      <c r="C120" s="66"/>
      <c r="D120" s="66"/>
      <c r="E120" s="66"/>
      <c r="F120" s="64"/>
    </row>
    <row r="121" spans="1:6" ht="17.25" thickTop="1" thickBot="1" x14ac:dyDescent="0.3">
      <c r="A121" s="64"/>
      <c r="B121" s="67"/>
      <c r="C121" s="68"/>
      <c r="D121" s="184"/>
      <c r="E121" s="68"/>
      <c r="F121" s="69"/>
    </row>
    <row r="122" spans="1:6" ht="15.75" thickBot="1" x14ac:dyDescent="0.3">
      <c r="A122" s="194" t="s">
        <v>99</v>
      </c>
      <c r="B122" s="195"/>
      <c r="C122" s="199"/>
      <c r="D122" s="200"/>
      <c r="E122" s="199"/>
    </row>
    <row r="123" spans="1:6" x14ac:dyDescent="0.25">
      <c r="A123" s="191" t="s">
        <v>116</v>
      </c>
      <c r="B123" s="196"/>
      <c r="C123" s="204">
        <v>602938</v>
      </c>
      <c r="D123" s="201"/>
      <c r="E123" s="204">
        <v>657323</v>
      </c>
    </row>
    <row r="124" spans="1:6" x14ac:dyDescent="0.25">
      <c r="A124" s="192" t="s">
        <v>114</v>
      </c>
      <c r="B124" s="197"/>
      <c r="C124" s="205">
        <f>C119</f>
        <v>293890.40000000002</v>
      </c>
      <c r="D124" s="202"/>
      <c r="E124" s="205">
        <f>E119</f>
        <v>269587</v>
      </c>
    </row>
    <row r="125" spans="1:6" ht="15.75" thickBot="1" x14ac:dyDescent="0.3">
      <c r="A125" s="193" t="s">
        <v>115</v>
      </c>
      <c r="B125" s="198"/>
      <c r="C125" s="206">
        <f>C123-C124</f>
        <v>309047.59999999998</v>
      </c>
      <c r="D125" s="203"/>
      <c r="E125" s="206">
        <f>E123-E124</f>
        <v>387736</v>
      </c>
    </row>
  </sheetData>
  <mergeCells count="3">
    <mergeCell ref="B108:B109"/>
    <mergeCell ref="C108:C109"/>
    <mergeCell ref="E108:E109"/>
  </mergeCells>
  <pageMargins left="0.23622047244094491" right="0.23622047244094491" top="0.35433070866141736" bottom="0.35433070866141736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Finance</cp:lastModifiedBy>
  <cp:lastPrinted>2022-04-22T08:26:53Z</cp:lastPrinted>
  <dcterms:created xsi:type="dcterms:W3CDTF">2021-11-16T14:06:10Z</dcterms:created>
  <dcterms:modified xsi:type="dcterms:W3CDTF">2022-04-22T09:05:27Z</dcterms:modified>
</cp:coreProperties>
</file>