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TTC-SERVER\shared\Documents\Council Matters was Operations\2022\06 13 Jun 22\"/>
    </mc:Choice>
  </mc:AlternateContent>
  <xr:revisionPtr revIDLastSave="0" documentId="8_{D7377B69-13A8-490E-ABD0-8361CB483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5" i="1" l="1"/>
  <c r="B145" i="1"/>
  <c r="B138" i="1"/>
  <c r="I119" i="1" l="1"/>
  <c r="H119" i="1"/>
  <c r="G119" i="1"/>
  <c r="F119" i="1"/>
  <c r="C119" i="1"/>
  <c r="B119" i="1"/>
  <c r="D114" i="1"/>
  <c r="D119" i="1" s="1"/>
  <c r="D102" i="1"/>
  <c r="D96" i="1"/>
  <c r="D90" i="1"/>
  <c r="D81" i="1"/>
  <c r="D67" i="1"/>
  <c r="D54" i="1"/>
  <c r="D43" i="1"/>
  <c r="D34" i="1"/>
  <c r="D19" i="1"/>
  <c r="D120" i="1" l="1"/>
  <c r="C102" i="1" l="1"/>
  <c r="C96" i="1"/>
  <c r="C90" i="1"/>
  <c r="C81" i="1"/>
  <c r="C67" i="1"/>
  <c r="C54" i="1"/>
  <c r="C43" i="1"/>
  <c r="C34" i="1"/>
  <c r="C19" i="1"/>
  <c r="B102" i="1"/>
  <c r="B96" i="1"/>
  <c r="B90" i="1"/>
  <c r="B81" i="1"/>
  <c r="B67" i="1"/>
  <c r="B54" i="1"/>
  <c r="B43" i="1"/>
  <c r="B34" i="1"/>
  <c r="B19" i="1"/>
  <c r="I43" i="1" l="1"/>
  <c r="I67" i="1"/>
  <c r="E119" i="1"/>
  <c r="I102" i="1"/>
  <c r="H102" i="1"/>
  <c r="G102" i="1"/>
  <c r="E102" i="1"/>
  <c r="F102" i="1"/>
  <c r="I96" i="1"/>
  <c r="H96" i="1"/>
  <c r="G96" i="1"/>
  <c r="F96" i="1"/>
  <c r="E96" i="1"/>
  <c r="I90" i="1"/>
  <c r="H90" i="1"/>
  <c r="G90" i="1"/>
  <c r="F90" i="1"/>
  <c r="E90" i="1"/>
  <c r="I81" i="1"/>
  <c r="H81" i="1"/>
  <c r="G81" i="1"/>
  <c r="F81" i="1"/>
  <c r="E81" i="1"/>
  <c r="H67" i="1"/>
  <c r="G67" i="1"/>
  <c r="F67" i="1"/>
  <c r="E67" i="1"/>
  <c r="I54" i="1"/>
  <c r="H54" i="1"/>
  <c r="G54" i="1"/>
  <c r="F54" i="1"/>
  <c r="E54" i="1"/>
  <c r="H43" i="1"/>
  <c r="G43" i="1"/>
  <c r="F43" i="1"/>
  <c r="E43" i="1"/>
  <c r="I34" i="1"/>
  <c r="H34" i="1"/>
  <c r="G34" i="1"/>
  <c r="F34" i="1"/>
  <c r="E34" i="1"/>
  <c r="I19" i="1"/>
  <c r="H19" i="1"/>
  <c r="G19" i="1"/>
  <c r="F19" i="1"/>
  <c r="E19" i="1"/>
  <c r="G120" i="1" l="1"/>
  <c r="I120" i="1"/>
  <c r="B125" i="1" s="1"/>
  <c r="H120" i="1"/>
  <c r="F120" i="1"/>
  <c r="I121" i="1" l="1"/>
</calcChain>
</file>

<file path=xl/sharedStrings.xml><?xml version="1.0" encoding="utf-8"?>
<sst xmlns="http://schemas.openxmlformats.org/spreadsheetml/2006/main" count="273" uniqueCount="159">
  <si>
    <t>19/20 YEAR END</t>
  </si>
  <si>
    <t>Comments</t>
  </si>
  <si>
    <t>Administration</t>
  </si>
  <si>
    <t>Actual 31st March 2020 YEAR END</t>
  </si>
  <si>
    <t>ORIGINAL BUDGET</t>
  </si>
  <si>
    <t>Original Budget</t>
  </si>
  <si>
    <t>Current Agreed budget</t>
  </si>
  <si>
    <t>Expected  year end</t>
  </si>
  <si>
    <t>Salaries and pensions for all staff</t>
  </si>
  <si>
    <t>Deleted - Staff Eye Tests</t>
  </si>
  <si>
    <t>Staff Recruitment</t>
  </si>
  <si>
    <t>Phone and Broadband</t>
  </si>
  <si>
    <t>Office Supplies</t>
  </si>
  <si>
    <t>Photocopier</t>
  </si>
  <si>
    <t>Insurance</t>
  </si>
  <si>
    <t>Office Equipment</t>
  </si>
  <si>
    <t>Car park permits income and green sacks</t>
  </si>
  <si>
    <t>SUB TOTAL</t>
  </si>
  <si>
    <t>Civic and Democratic</t>
  </si>
  <si>
    <t>Actual 31st March 2021 YEAR END</t>
  </si>
  <si>
    <t>BUDGETED</t>
  </si>
  <si>
    <t>Mayoral Allowance</t>
  </si>
  <si>
    <t>Civic and Mayoral Events (expenditure)</t>
  </si>
  <si>
    <t>Civic Events (income)</t>
  </si>
  <si>
    <t>Civic Regalia</t>
  </si>
  <si>
    <t>Councillor Allowances</t>
  </si>
  <si>
    <t>Councillor Training and Travel</t>
  </si>
  <si>
    <t>Councillor IT equipment</t>
  </si>
  <si>
    <t>MOVED TO ADMIN Professional Fees</t>
  </si>
  <si>
    <t>Elections</t>
  </si>
  <si>
    <t>MOVED TO ADMIN Subscriptions</t>
  </si>
  <si>
    <t>Community Outreach/Christmas</t>
  </si>
  <si>
    <t>MOVED TO ADMIN Website and IT</t>
  </si>
  <si>
    <t>Tourism</t>
  </si>
  <si>
    <t>Pension costs</t>
  </si>
  <si>
    <t>Totnes Guide and Website Income</t>
  </si>
  <si>
    <t>Advertising</t>
  </si>
  <si>
    <t>Other TIC expenditure (Post/Phone/Uniform/Utilities etc)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</si>
  <si>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</si>
  <si>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</si>
  <si>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</si>
  <si>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</si>
  <si>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</si>
  <si>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</si>
  <si>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</si>
  <si>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</si>
  <si>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</si>
  <si>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</si>
  <si>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</si>
  <si>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</si>
  <si>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Marketing Civic Hall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</si>
  <si>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</si>
  <si>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</si>
  <si>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</si>
  <si>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</si>
  <si>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Flat 5a Loan repay</t>
  </si>
  <si>
    <t>Flat 5a Maintenance</t>
  </si>
  <si>
    <t>Guildhall Office Maintenance</t>
  </si>
  <si>
    <t>Museum Maintenance</t>
  </si>
  <si>
    <t>Museum Rent income</t>
  </si>
  <si>
    <t>Eastgate Clock Rental</t>
  </si>
  <si>
    <t>MOVED TO CIVIC HALL - Civic Water Supply to shop</t>
  </si>
  <si>
    <t>Cemetery</t>
  </si>
  <si>
    <t>Grounds Maintenance (Grass cutting and tree work)</t>
  </si>
  <si>
    <t>Works and Maintenance (Memorials, Paths, Fences, Refuse collection)</t>
  </si>
  <si>
    <t xml:space="preserve">Chapel </t>
  </si>
  <si>
    <t>Open Spaces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</si>
  <si>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</si>
  <si>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</si>
  <si>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</si>
  <si>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</si>
  <si>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</si>
  <si>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</si>
  <si>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Council Tax Grant (only guaranteed until 19/20)</t>
  </si>
  <si>
    <t>Charity of Paige Adams RATE ABATEMENT</t>
  </si>
  <si>
    <t>Community Development</t>
  </si>
  <si>
    <t>Public Toilets</t>
  </si>
  <si>
    <t>SEE COMMUNITY PROJECTS</t>
  </si>
  <si>
    <t>Caring Town/Totnes Caring services</t>
  </si>
  <si>
    <t>Citizens Advice Service</t>
  </si>
  <si>
    <t>Neighbourhood Plan/Planning</t>
  </si>
  <si>
    <t>Community projects SHARED SPACE and public realm</t>
  </si>
  <si>
    <r>
      <t>Community Grants Scheme/</t>
    </r>
    <r>
      <rPr>
        <b/>
        <sz val="11"/>
        <rFont val="Arial"/>
        <family val="2"/>
      </rPr>
      <t>COVID 19</t>
    </r>
  </si>
  <si>
    <t xml:space="preserve">Arts and Culture and Events </t>
  </si>
  <si>
    <t>Heritage Support</t>
  </si>
  <si>
    <t>Climate Change/Green Travel</t>
  </si>
  <si>
    <t>TOTAL</t>
  </si>
  <si>
    <t>Reserves impact</t>
  </si>
  <si>
    <t>Visit Totnes Marketing and event sponsorship</t>
  </si>
  <si>
    <t>Subscriptions</t>
  </si>
  <si>
    <t>Professional Fees</t>
  </si>
  <si>
    <t>Website and IT</t>
  </si>
  <si>
    <t>Van Maintenance</t>
  </si>
  <si>
    <t>TMO Tools and Consumables</t>
  </si>
  <si>
    <t>Guildhall Cottage Income(£975 a month)</t>
  </si>
  <si>
    <t>Flat 5a Rental Income(£775 per month)</t>
  </si>
  <si>
    <t>20/21 YEAR END</t>
  </si>
  <si>
    <t>21/22 YEAR END</t>
  </si>
  <si>
    <t>Actual 31st March 2022 YEAR END</t>
  </si>
  <si>
    <t>Miscellaneous income</t>
  </si>
  <si>
    <t>Equipment sales</t>
  </si>
  <si>
    <t>2022/23</t>
  </si>
  <si>
    <t>Staff Training, Travel and Expenses</t>
  </si>
  <si>
    <t>Weddings &amp; Hire Income</t>
  </si>
  <si>
    <t>Cleaning and supplies</t>
  </si>
  <si>
    <t xml:space="preserve">Town Clocks </t>
  </si>
  <si>
    <t>Waste collection</t>
  </si>
  <si>
    <t xml:space="preserve">Cemetery Fees Income </t>
  </si>
  <si>
    <t>General Maintenance</t>
  </si>
  <si>
    <t>Community Grants( incl. S137 Funding)</t>
  </si>
  <si>
    <t>Grant Funding/Projects Income</t>
  </si>
  <si>
    <t>Total actual general reserves as start of 2022/23</t>
  </si>
  <si>
    <t>Based on the current projected 2022/23 budget, year end reserve estimate</t>
  </si>
  <si>
    <t>Mayoral Travel</t>
  </si>
  <si>
    <t>Bank Charges/Paypal fees</t>
  </si>
  <si>
    <t>Rental Property Management Fees</t>
  </si>
  <si>
    <t>see above</t>
  </si>
  <si>
    <t>see below</t>
  </si>
  <si>
    <t>Visit Totnes Guide and Website</t>
  </si>
  <si>
    <t>Baltic Wharf s106 funding from DCC</t>
  </si>
  <si>
    <t>Community Projects (Skate Park)</t>
  </si>
  <si>
    <t>Public Realm and Community Assets Projects</t>
  </si>
  <si>
    <t>2022 - 2023 - proposed</t>
  </si>
  <si>
    <t>PROPOSED</t>
  </si>
  <si>
    <t>PUBLIC REALM and COMMUNITY ASSETS PROJECTS</t>
  </si>
  <si>
    <t>Annual total allocation</t>
  </si>
  <si>
    <t xml:space="preserve">Totnes Gardens </t>
  </si>
  <si>
    <t>Replacement plants and repairs to planters over the year</t>
  </si>
  <si>
    <t>ESTIMATED</t>
  </si>
  <si>
    <t>Wayfinding fabrication phase 1</t>
  </si>
  <si>
    <t>CONFIRMED</t>
  </si>
  <si>
    <t>Wayfinding installation phase 1</t>
  </si>
  <si>
    <t>ESTIMATED - out for quotes</t>
  </si>
  <si>
    <t>Wayfinding fabrication phase 2</t>
  </si>
  <si>
    <t>Wayfinding installation phase 2</t>
  </si>
  <si>
    <t>Collapark investment</t>
  </si>
  <si>
    <t>CONFIRMED as Autumn 2022</t>
  </si>
  <si>
    <t>Vehicle activated signage and other traffic calming measures</t>
  </si>
  <si>
    <t>Elmhirst project/other community assets</t>
  </si>
  <si>
    <t>small overspend possible</t>
  </si>
  <si>
    <t>ARTS AND CULTURE</t>
  </si>
  <si>
    <t>Arts community grants agreed allocaiton to date</t>
  </si>
  <si>
    <t>Christmas Fesitval external facilitation</t>
  </si>
  <si>
    <t>Community Christmas workshop</t>
  </si>
  <si>
    <t>unallocated/contingency</t>
  </si>
  <si>
    <t>COMMUNITY OUTREACH</t>
  </si>
  <si>
    <t>Civic Square Light and Trees</t>
  </si>
  <si>
    <t>Additional lighting around Christmas</t>
  </si>
  <si>
    <t>Totnes Directory Updates</t>
  </si>
  <si>
    <t>Defibrillator Pads/Servicing</t>
  </si>
  <si>
    <t>Facebook/Comms</t>
  </si>
  <si>
    <t>Community Consultation events/marketing material as required</t>
  </si>
  <si>
    <t>Defer to 23/24</t>
  </si>
  <si>
    <t>NOTES</t>
  </si>
  <si>
    <t>See proposed breakdown below</t>
  </si>
  <si>
    <t>ACTUAL as of 31st May 2022</t>
  </si>
  <si>
    <t>May be over given legal fees on projects and the requirement for a buildings reintatement survey for insurance purposes.</t>
  </si>
  <si>
    <t>Significant increase in premium this year due to the impact of the pandemic on the economy. In addition a survey of buildings reinstatement values has been commissioned and may increase the premium further.</t>
  </si>
  <si>
    <t>Budget Monitor - Council Matters 13th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</si>
</sst>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48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i/>
      <sz val="12"/>
      <color rgb="FF000000"/>
      <name val="Arial"/>
      <family val="2"/>
    </font>
    <font>
      <i/>
      <sz val="12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2"/>
      <color rgb="FF548135"/>
      <name val="Arial"/>
      <family val="2"/>
    </font>
    <font>
      <i/>
      <sz val="12"/>
      <color rgb="FF000000"/>
      <name val="Arial"/>
      <family val="2"/>
    </font>
    <font>
      <i/>
      <sz val="18"/>
      <color rgb="FF548135"/>
      <name val="Calibri"/>
      <family val="2"/>
    </font>
    <font>
      <b/>
      <sz val="16"/>
      <color rgb="FF000000"/>
      <name val="Calibri"/>
      <family val="2"/>
    </font>
    <font>
      <i/>
      <sz val="12"/>
      <color rgb="FF548235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</font>
    <font>
      <i/>
      <sz val="12"/>
      <color rgb="FFFF0000"/>
      <name val="Calibri"/>
      <family val="2"/>
    </font>
    <font>
      <b/>
      <i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i/>
      <sz val="12"/>
      <color rgb="FFAEABAB"/>
      <name val="Arial"/>
      <family val="2"/>
    </font>
    <font>
      <b/>
      <i/>
      <sz val="12"/>
      <color rgb="FFFF0000"/>
      <name val="Arial"/>
      <family val="2"/>
    </font>
    <font>
      <sz val="16"/>
      <color rgb="FF000000"/>
      <name val="Arial"/>
      <family val="2"/>
    </font>
    <font>
      <sz val="10"/>
      <color rgb="FFFF0000"/>
      <name val="Calibri"/>
      <family val="2"/>
    </font>
    <font>
      <sz val="11"/>
      <color rgb="FF000000"/>
      <name val="Arial"/>
      <family val="2"/>
    </font>
    <font>
      <b/>
      <i/>
      <sz val="14"/>
      <color rgb="FF000000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rgb="FF548135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b/>
      <i/>
      <sz val="12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EDEDED"/>
        <bgColor rgb="FFEDEDED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E5E5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22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9" fillId="10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11" fillId="10" borderId="21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0" fillId="2" borderId="25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/>
    </xf>
    <xf numFmtId="0" fontId="3" fillId="7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1" fillId="11" borderId="34" xfId="0" applyFont="1" applyFill="1" applyBorder="1" applyAlignment="1">
      <alignment horizontal="left" vertical="center"/>
    </xf>
    <xf numFmtId="0" fontId="12" fillId="7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/>
    <xf numFmtId="0" fontId="7" fillId="0" borderId="13" xfId="0" applyFont="1" applyBorder="1" applyAlignment="1">
      <alignment vertical="center" wrapText="1"/>
    </xf>
    <xf numFmtId="0" fontId="11" fillId="13" borderId="39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4" fillId="0" borderId="21" xfId="0" applyFont="1" applyBorder="1" applyAlignment="1">
      <alignment horizontal="left" vertical="center"/>
    </xf>
    <xf numFmtId="0" fontId="7" fillId="2" borderId="25" xfId="0" applyFont="1" applyFill="1" applyBorder="1" applyAlignment="1">
      <alignment vertical="center" wrapText="1"/>
    </xf>
    <xf numFmtId="0" fontId="7" fillId="13" borderId="19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/>
    </xf>
    <xf numFmtId="0" fontId="9" fillId="10" borderId="43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vertical="center" wrapText="1"/>
    </xf>
    <xf numFmtId="0" fontId="11" fillId="11" borderId="10" xfId="0" applyFont="1" applyFill="1" applyBorder="1" applyAlignment="1">
      <alignment horizontal="left" vertical="center"/>
    </xf>
    <xf numFmtId="0" fontId="3" fillId="7" borderId="4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11" fillId="0" borderId="39" xfId="0" applyFont="1" applyBorder="1" applyAlignment="1">
      <alignment horizontal="left" vertical="center"/>
    </xf>
    <xf numFmtId="0" fontId="3" fillId="7" borderId="48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left" vertical="center"/>
    </xf>
    <xf numFmtId="0" fontId="3" fillId="7" borderId="51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11" fillId="10" borderId="39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4" fillId="10" borderId="43" xfId="0" applyFont="1" applyFill="1" applyBorder="1" applyAlignment="1">
      <alignment horizontal="left" vertical="center"/>
    </xf>
    <xf numFmtId="0" fontId="3" fillId="8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11" fillId="13" borderId="21" xfId="0" applyFont="1" applyFill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14" fillId="13" borderId="21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9" fillId="0" borderId="58" xfId="0" applyFont="1" applyBorder="1" applyAlignment="1">
      <alignment horizontal="left" vertical="center"/>
    </xf>
    <xf numFmtId="0" fontId="3" fillId="7" borderId="49" xfId="0" applyFont="1" applyFill="1" applyBorder="1" applyAlignment="1">
      <alignment horizontal="center" vertical="center"/>
    </xf>
    <xf numFmtId="0" fontId="3" fillId="8" borderId="59" xfId="0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9" borderId="6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10" borderId="21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5" fillId="10" borderId="21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vertical="center" wrapText="1"/>
    </xf>
    <xf numFmtId="0" fontId="9" fillId="0" borderId="39" xfId="0" applyFont="1" applyBorder="1" applyAlignment="1">
      <alignment horizontal="left" vertical="center"/>
    </xf>
    <xf numFmtId="0" fontId="15" fillId="10" borderId="43" xfId="0" applyFont="1" applyFill="1" applyBorder="1" applyAlignment="1">
      <alignment horizontal="left" vertical="center"/>
    </xf>
    <xf numFmtId="0" fontId="5" fillId="0" borderId="62" xfId="0" applyFont="1" applyBorder="1" applyAlignment="1">
      <alignment vertical="center" wrapText="1"/>
    </xf>
    <xf numFmtId="0" fontId="9" fillId="10" borderId="39" xfId="0" applyFont="1" applyFill="1" applyBorder="1" applyAlignment="1">
      <alignment horizontal="left" vertical="center"/>
    </xf>
    <xf numFmtId="0" fontId="17" fillId="0" borderId="19" xfId="0" applyFont="1" applyBorder="1" applyAlignment="1">
      <alignment vertical="center" wrapText="1"/>
    </xf>
    <xf numFmtId="1" fontId="15" fillId="0" borderId="21" xfId="0" applyNumberFormat="1" applyFont="1" applyBorder="1" applyAlignment="1">
      <alignment horizontal="left" vertical="center"/>
    </xf>
    <xf numFmtId="1" fontId="18" fillId="7" borderId="22" xfId="0" applyNumberFormat="1" applyFont="1" applyFill="1" applyBorder="1" applyAlignment="1">
      <alignment horizontal="center" vertical="center"/>
    </xf>
    <xf numFmtId="1" fontId="18" fillId="8" borderId="23" xfId="0" applyNumberFormat="1" applyFont="1" applyFill="1" applyBorder="1" applyAlignment="1">
      <alignment horizontal="center" vertical="center"/>
    </xf>
    <xf numFmtId="1" fontId="18" fillId="9" borderId="22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left" vertical="center"/>
    </xf>
    <xf numFmtId="0" fontId="13" fillId="2" borderId="31" xfId="0" applyFont="1" applyFill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5" fillId="13" borderId="32" xfId="0" applyFont="1" applyFill="1" applyBorder="1" applyAlignment="1">
      <alignment vertical="center" wrapText="1"/>
    </xf>
    <xf numFmtId="0" fontId="21" fillId="0" borderId="69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center" vertical="center" wrapText="1"/>
    </xf>
    <xf numFmtId="0" fontId="27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75" xfId="0" applyFont="1" applyBorder="1" applyAlignment="1">
      <alignment vertical="center" wrapText="1"/>
    </xf>
    <xf numFmtId="0" fontId="34" fillId="2" borderId="21" xfId="0" applyFont="1" applyFill="1" applyBorder="1" applyAlignment="1">
      <alignment horizontal="left" vertical="center"/>
    </xf>
    <xf numFmtId="0" fontId="35" fillId="7" borderId="23" xfId="0" applyFont="1" applyFill="1" applyBorder="1" applyAlignment="1">
      <alignment horizontal="center" vertical="center"/>
    </xf>
    <xf numFmtId="0" fontId="35" fillId="8" borderId="23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left" vertical="center"/>
    </xf>
    <xf numFmtId="0" fontId="39" fillId="10" borderId="21" xfId="0" applyFont="1" applyFill="1" applyBorder="1" applyAlignment="1">
      <alignment horizontal="left" vertical="center"/>
    </xf>
    <xf numFmtId="0" fontId="40" fillId="10" borderId="21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35" fillId="7" borderId="30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4" fillId="10" borderId="2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164" fontId="2" fillId="14" borderId="71" xfId="0" applyNumberFormat="1" applyFont="1" applyFill="1" applyBorder="1" applyAlignment="1">
      <alignment horizontal="center" vertical="center"/>
    </xf>
    <xf numFmtId="164" fontId="2" fillId="3" borderId="70" xfId="0" applyNumberFormat="1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18" borderId="32" xfId="0" applyFont="1" applyFill="1" applyBorder="1" applyAlignment="1">
      <alignment horizontal="center" vertical="center" wrapText="1"/>
    </xf>
    <xf numFmtId="0" fontId="2" fillId="17" borderId="34" xfId="0" applyFont="1" applyFill="1" applyBorder="1" applyAlignment="1">
      <alignment horizontal="left" vertical="center" wrapText="1"/>
    </xf>
    <xf numFmtId="0" fontId="2" fillId="17" borderId="9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6" fillId="6" borderId="80" xfId="0" applyFont="1" applyFill="1" applyBorder="1" applyAlignment="1">
      <alignment horizontal="left" vertical="center" wrapText="1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6" fillId="6" borderId="80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12" fillId="8" borderId="86" xfId="0" applyFont="1" applyFill="1" applyBorder="1" applyAlignment="1">
      <alignment horizontal="center" vertical="center"/>
    </xf>
    <xf numFmtId="0" fontId="12" fillId="9" borderId="81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left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11" fillId="11" borderId="34" xfId="0" applyNumberFormat="1" applyFont="1" applyFill="1" applyBorder="1" applyAlignment="1">
      <alignment horizontal="left" vertical="center"/>
    </xf>
    <xf numFmtId="1" fontId="12" fillId="7" borderId="36" xfId="0" applyNumberFormat="1" applyFont="1" applyFill="1" applyBorder="1" applyAlignment="1">
      <alignment horizontal="center" vertical="center"/>
    </xf>
    <xf numFmtId="1" fontId="12" fillId="8" borderId="36" xfId="0" applyNumberFormat="1" applyFont="1" applyFill="1" applyBorder="1" applyAlignment="1">
      <alignment horizontal="center" vertical="center"/>
    </xf>
    <xf numFmtId="1" fontId="12" fillId="9" borderId="35" xfId="0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164" fontId="2" fillId="0" borderId="82" xfId="0" applyNumberFormat="1" applyFont="1" applyFill="1" applyBorder="1" applyAlignment="1">
      <alignment horizontal="center" vertical="center"/>
    </xf>
    <xf numFmtId="164" fontId="22" fillId="15" borderId="87" xfId="0" applyNumberFormat="1" applyFont="1" applyFill="1" applyBorder="1" applyAlignment="1">
      <alignment horizontal="left" vertical="center"/>
    </xf>
    <xf numFmtId="164" fontId="23" fillId="7" borderId="11" xfId="0" applyNumberFormat="1" applyFont="1" applyFill="1" applyBorder="1" applyAlignment="1">
      <alignment horizontal="center" vertical="center"/>
    </xf>
    <xf numFmtId="164" fontId="23" fillId="8" borderId="11" xfId="0" applyNumberFormat="1" applyFont="1" applyFill="1" applyBorder="1" applyAlignment="1">
      <alignment horizontal="center" vertical="center"/>
    </xf>
    <xf numFmtId="164" fontId="23" fillId="16" borderId="82" xfId="0" applyNumberFormat="1" applyFont="1" applyFill="1" applyBorder="1" applyAlignment="1">
      <alignment horizontal="center" vertical="center"/>
    </xf>
    <xf numFmtId="164" fontId="23" fillId="10" borderId="11" xfId="0" applyNumberFormat="1" applyFont="1" applyFill="1" applyBorder="1" applyAlignment="1">
      <alignment horizontal="center" vertical="center"/>
    </xf>
    <xf numFmtId="164" fontId="2" fillId="0" borderId="62" xfId="0" applyNumberFormat="1" applyFont="1" applyFill="1" applyBorder="1" applyAlignment="1">
      <alignment horizontal="center" vertical="center"/>
    </xf>
    <xf numFmtId="164" fontId="11" fillId="11" borderId="34" xfId="0" applyNumberFormat="1" applyFont="1" applyFill="1" applyBorder="1" applyAlignment="1">
      <alignment horizontal="left" vertical="center"/>
    </xf>
    <xf numFmtId="164" fontId="12" fillId="7" borderId="36" xfId="0" applyNumberFormat="1" applyFont="1" applyFill="1" applyBorder="1" applyAlignment="1">
      <alignment horizontal="center" vertical="center"/>
    </xf>
    <xf numFmtId="164" fontId="12" fillId="8" borderId="36" xfId="0" applyNumberFormat="1" applyFont="1" applyFill="1" applyBorder="1" applyAlignment="1">
      <alignment horizontal="center" vertical="center"/>
    </xf>
    <xf numFmtId="164" fontId="12" fillId="9" borderId="35" xfId="0" applyNumberFormat="1" applyFont="1" applyFill="1" applyBorder="1" applyAlignment="1">
      <alignment horizontal="center" vertical="center"/>
    </xf>
    <xf numFmtId="0" fontId="42" fillId="0" borderId="55" xfId="0" applyFont="1" applyBorder="1" applyAlignment="1">
      <alignment vertical="center" wrapText="1"/>
    </xf>
    <xf numFmtId="0" fontId="42" fillId="0" borderId="56" xfId="0" applyFont="1" applyBorder="1" applyAlignment="1">
      <alignment vertical="center" wrapText="1"/>
    </xf>
    <xf numFmtId="0" fontId="42" fillId="0" borderId="19" xfId="0" applyFont="1" applyBorder="1" applyAlignment="1">
      <alignment vertical="center" wrapText="1"/>
    </xf>
    <xf numFmtId="0" fontId="42" fillId="0" borderId="50" xfId="0" applyFont="1" applyBorder="1" applyAlignment="1">
      <alignment vertical="center" wrapText="1"/>
    </xf>
    <xf numFmtId="0" fontId="42" fillId="2" borderId="26" xfId="0" applyFont="1" applyFill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33" fillId="2" borderId="57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1" fontId="33" fillId="2" borderId="20" xfId="0" applyNumberFormat="1" applyFont="1" applyFill="1" applyBorder="1" applyAlignment="1">
      <alignment horizontal="center" vertical="center"/>
    </xf>
    <xf numFmtId="1" fontId="33" fillId="0" borderId="22" xfId="0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42" fillId="0" borderId="63" xfId="0" applyFont="1" applyBorder="1" applyAlignment="1">
      <alignment vertical="center" wrapText="1"/>
    </xf>
    <xf numFmtId="0" fontId="5" fillId="8" borderId="77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0" fontId="7" fillId="0" borderId="24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 wrapText="1"/>
    </xf>
    <xf numFmtId="0" fontId="3" fillId="8" borderId="86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center" vertical="center" wrapText="1"/>
    </xf>
    <xf numFmtId="0" fontId="32" fillId="9" borderId="8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3" fillId="0" borderId="16" xfId="0" applyFont="1" applyFill="1" applyBorder="1" applyAlignment="1">
      <alignment horizontal="center" vertical="center"/>
    </xf>
    <xf numFmtId="0" fontId="39" fillId="10" borderId="15" xfId="0" applyFont="1" applyFill="1" applyBorder="1" applyAlignment="1">
      <alignment horizontal="left" vertical="center"/>
    </xf>
    <xf numFmtId="0" fontId="35" fillId="7" borderId="17" xfId="0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 wrapText="1"/>
    </xf>
    <xf numFmtId="0" fontId="38" fillId="2" borderId="2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9" fillId="10" borderId="28" xfId="0" applyFont="1" applyFill="1" applyBorder="1" applyAlignment="1">
      <alignment horizontal="left" vertical="center"/>
    </xf>
    <xf numFmtId="0" fontId="3" fillId="8" borderId="25" xfId="0" applyFont="1" applyFill="1" applyBorder="1" applyAlignment="1">
      <alignment horizontal="center" vertical="center" wrapText="1"/>
    </xf>
    <xf numFmtId="0" fontId="32" fillId="9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43" fillId="2" borderId="15" xfId="0" applyFont="1" applyFill="1" applyBorder="1" applyAlignment="1">
      <alignment horizontal="center" vertical="center"/>
    </xf>
    <xf numFmtId="164" fontId="2" fillId="3" borderId="90" xfId="0" applyNumberFormat="1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left" vertical="center"/>
    </xf>
    <xf numFmtId="0" fontId="3" fillId="7" borderId="64" xfId="0" applyFont="1" applyFill="1" applyBorder="1" applyAlignment="1">
      <alignment horizontal="center" vertical="center" wrapText="1"/>
    </xf>
    <xf numFmtId="0" fontId="3" fillId="8" borderId="91" xfId="0" applyFont="1" applyFill="1" applyBorder="1" applyAlignment="1">
      <alignment horizontal="center" vertical="center" wrapText="1"/>
    </xf>
    <xf numFmtId="0" fontId="32" fillId="9" borderId="65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  <xf numFmtId="0" fontId="3" fillId="19" borderId="64" xfId="0" applyFont="1" applyFill="1" applyBorder="1" applyAlignment="1">
      <alignment horizontal="center" vertical="center" wrapText="1"/>
    </xf>
    <xf numFmtId="0" fontId="3" fillId="19" borderId="17" xfId="0" applyFont="1" applyFill="1" applyBorder="1" applyAlignment="1">
      <alignment horizontal="center" vertical="center"/>
    </xf>
    <xf numFmtId="0" fontId="3" fillId="19" borderId="23" xfId="0" applyFont="1" applyFill="1" applyBorder="1" applyAlignment="1">
      <alignment horizontal="center" vertical="center"/>
    </xf>
    <xf numFmtId="0" fontId="32" fillId="19" borderId="23" xfId="0" applyFont="1" applyFill="1" applyBorder="1" applyAlignment="1">
      <alignment horizontal="center" vertical="center"/>
    </xf>
    <xf numFmtId="0" fontId="3" fillId="19" borderId="30" xfId="0" applyFont="1" applyFill="1" applyBorder="1" applyAlignment="1">
      <alignment horizontal="center" vertical="center"/>
    </xf>
    <xf numFmtId="0" fontId="12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 wrapText="1"/>
    </xf>
    <xf numFmtId="0" fontId="3" fillId="19" borderId="52" xfId="0" applyFont="1" applyFill="1" applyBorder="1" applyAlignment="1">
      <alignment horizontal="center" vertical="center"/>
    </xf>
    <xf numFmtId="0" fontId="12" fillId="19" borderId="46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 wrapText="1"/>
    </xf>
    <xf numFmtId="0" fontId="3" fillId="19" borderId="49" xfId="0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12" fillId="19" borderId="36" xfId="0" applyFont="1" applyFill="1" applyBorder="1" applyAlignment="1">
      <alignment horizontal="center" vertical="center"/>
    </xf>
    <xf numFmtId="0" fontId="3" fillId="19" borderId="46" xfId="0" applyFont="1" applyFill="1" applyBorder="1" applyAlignment="1">
      <alignment horizontal="center" vertical="center"/>
    </xf>
    <xf numFmtId="0" fontId="3" fillId="19" borderId="11" xfId="0" applyFont="1" applyFill="1" applyBorder="1" applyAlignment="1">
      <alignment horizontal="center" vertical="center" wrapText="1"/>
    </xf>
    <xf numFmtId="0" fontId="3" fillId="19" borderId="3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 wrapText="1"/>
    </xf>
    <xf numFmtId="1" fontId="18" fillId="19" borderId="23" xfId="0" applyNumberFormat="1" applyFont="1" applyFill="1" applyBorder="1" applyAlignment="1">
      <alignment horizontal="center" vertical="center"/>
    </xf>
    <xf numFmtId="1" fontId="12" fillId="19" borderId="35" xfId="0" applyNumberFormat="1" applyFont="1" applyFill="1" applyBorder="1" applyAlignment="1">
      <alignment horizontal="center" vertical="center"/>
    </xf>
    <xf numFmtId="0" fontId="3" fillId="19" borderId="88" xfId="0" applyFont="1" applyFill="1" applyBorder="1" applyAlignment="1">
      <alignment horizontal="center" vertical="center" wrapText="1"/>
    </xf>
    <xf numFmtId="0" fontId="3" fillId="19" borderId="23" xfId="0" applyFont="1" applyFill="1" applyBorder="1" applyAlignment="1">
      <alignment horizontal="center" vertical="center" wrapText="1"/>
    </xf>
    <xf numFmtId="0" fontId="3" fillId="19" borderId="17" xfId="0" applyFont="1" applyFill="1" applyBorder="1" applyAlignment="1">
      <alignment horizontal="center" vertical="center" wrapText="1"/>
    </xf>
    <xf numFmtId="0" fontId="35" fillId="19" borderId="23" xfId="0" applyFont="1" applyFill="1" applyBorder="1" applyAlignment="1">
      <alignment horizontal="center" vertical="center"/>
    </xf>
    <xf numFmtId="164" fontId="12" fillId="19" borderId="36" xfId="0" applyNumberFormat="1" applyFont="1" applyFill="1" applyBorder="1" applyAlignment="1">
      <alignment horizontal="center" vertical="center"/>
    </xf>
    <xf numFmtId="0" fontId="45" fillId="20" borderId="92" xfId="0" applyNumberFormat="1" applyFont="1" applyFill="1" applyBorder="1" applyAlignment="1">
      <alignment wrapText="1"/>
    </xf>
    <xf numFmtId="0" fontId="46" fillId="0" borderId="96" xfId="0" applyNumberFormat="1" applyFont="1" applyBorder="1" applyAlignment="1">
      <alignment wrapText="1"/>
    </xf>
    <xf numFmtId="0" fontId="45" fillId="0" borderId="97" xfId="0" applyNumberFormat="1" applyFont="1" applyBorder="1" applyAlignment="1">
      <alignment vertical="center" wrapText="1"/>
    </xf>
    <xf numFmtId="0" fontId="45" fillId="0" borderId="98" xfId="0" applyNumberFormat="1" applyFont="1" applyBorder="1" applyAlignment="1">
      <alignment horizontal="right" wrapText="1"/>
    </xf>
    <xf numFmtId="0" fontId="45" fillId="0" borderId="101" xfId="0" applyNumberFormat="1" applyFont="1" applyBorder="1" applyAlignment="1">
      <alignment vertical="center" wrapText="1"/>
    </xf>
    <xf numFmtId="0" fontId="45" fillId="0" borderId="102" xfId="0" applyNumberFormat="1" applyFont="1" applyBorder="1" applyAlignment="1">
      <alignment horizontal="right" vertical="center" wrapText="1"/>
    </xf>
    <xf numFmtId="0" fontId="45" fillId="0" borderId="103" xfId="0" applyNumberFormat="1" applyFont="1" applyBorder="1" applyAlignment="1">
      <alignment horizontal="right" vertical="center" wrapText="1"/>
    </xf>
    <xf numFmtId="0" fontId="45" fillId="0" borderId="104" xfId="0" applyNumberFormat="1" applyFont="1" applyBorder="1" applyAlignment="1">
      <alignment vertical="center" wrapText="1"/>
    </xf>
    <xf numFmtId="0" fontId="45" fillId="0" borderId="105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6" fillId="0" borderId="0" xfId="0" applyNumberFormat="1" applyFont="1" applyBorder="1" applyAlignment="1">
      <alignment wrapText="1"/>
    </xf>
    <xf numFmtId="0" fontId="47" fillId="0" borderId="103" xfId="0" applyFont="1" applyBorder="1" applyAlignment="1">
      <alignment horizontal="right" vertical="center" wrapText="1"/>
    </xf>
    <xf numFmtId="0" fontId="45" fillId="0" borderId="111" xfId="0" applyNumberFormat="1" applyFont="1" applyBorder="1" applyAlignment="1">
      <alignment vertical="center" wrapText="1"/>
    </xf>
    <xf numFmtId="0" fontId="45" fillId="0" borderId="110" xfId="0" applyNumberFormat="1" applyFont="1" applyBorder="1" applyAlignment="1">
      <alignment horizontal="right" vertical="center" wrapText="1"/>
    </xf>
    <xf numFmtId="0" fontId="46" fillId="0" borderId="92" xfId="0" applyNumberFormat="1" applyFont="1" applyBorder="1" applyAlignment="1">
      <alignment wrapText="1"/>
    </xf>
    <xf numFmtId="0" fontId="46" fillId="0" borderId="93" xfId="0" applyNumberFormat="1" applyFont="1" applyBorder="1" applyAlignment="1">
      <alignment wrapText="1"/>
    </xf>
    <xf numFmtId="0" fontId="46" fillId="0" borderId="115" xfId="0" applyNumberFormat="1" applyFont="1" applyBorder="1" applyAlignment="1">
      <alignment wrapText="1"/>
    </xf>
    <xf numFmtId="0" fontId="46" fillId="0" borderId="119" xfId="0" applyNumberFormat="1" applyFont="1" applyBorder="1" applyAlignment="1">
      <alignment wrapText="1"/>
    </xf>
    <xf numFmtId="0" fontId="46" fillId="0" borderId="113" xfId="0" applyNumberFormat="1" applyFont="1" applyBorder="1" applyAlignment="1">
      <alignment wrapText="1"/>
    </xf>
    <xf numFmtId="0" fontId="47" fillId="0" borderId="97" xfId="0" applyFont="1" applyBorder="1" applyAlignment="1">
      <alignment vertical="center" wrapText="1"/>
    </xf>
    <xf numFmtId="0" fontId="47" fillId="0" borderId="101" xfId="0" applyFont="1" applyBorder="1" applyAlignment="1">
      <alignment vertical="center" wrapText="1"/>
    </xf>
    <xf numFmtId="0" fontId="47" fillId="0" borderId="102" xfId="0" applyFont="1" applyBorder="1" applyAlignment="1">
      <alignment horizontal="right" vertical="center" wrapText="1"/>
    </xf>
    <xf numFmtId="0" fontId="46" fillId="0" borderId="116" xfId="0" applyNumberFormat="1" applyFont="1" applyBorder="1" applyAlignment="1">
      <alignment wrapText="1"/>
    </xf>
    <xf numFmtId="0" fontId="45" fillId="20" borderId="93" xfId="0" applyNumberFormat="1" applyFont="1" applyFill="1" applyBorder="1" applyAlignment="1">
      <alignment horizontal="center" wrapText="1"/>
    </xf>
    <xf numFmtId="0" fontId="46" fillId="21" borderId="95" xfId="0" applyNumberFormat="1" applyFont="1" applyFill="1" applyBorder="1" applyAlignment="1">
      <alignment wrapText="1"/>
    </xf>
    <xf numFmtId="0" fontId="46" fillId="21" borderId="100" xfId="0" applyNumberFormat="1" applyFont="1" applyFill="1" applyBorder="1" applyAlignment="1">
      <alignment wrapText="1"/>
    </xf>
    <xf numFmtId="0" fontId="46" fillId="21" borderId="111" xfId="0" applyNumberFormat="1" applyFont="1" applyFill="1" applyBorder="1" applyAlignment="1">
      <alignment wrapText="1"/>
    </xf>
    <xf numFmtId="0" fontId="45" fillId="0" borderId="107" xfId="0" applyNumberFormat="1" applyFont="1" applyBorder="1" applyAlignment="1">
      <alignment horizontal="left" wrapText="1"/>
    </xf>
    <xf numFmtId="0" fontId="45" fillId="0" borderId="120" xfId="0" applyNumberFormat="1" applyFont="1" applyBorder="1" applyAlignment="1">
      <alignment horizontal="left" wrapText="1"/>
    </xf>
    <xf numFmtId="0" fontId="46" fillId="0" borderId="113" xfId="0" applyNumberFormat="1" applyFont="1" applyBorder="1" applyAlignment="1">
      <alignment horizontal="left" wrapText="1"/>
    </xf>
    <xf numFmtId="0" fontId="46" fillId="0" borderId="114" xfId="0" applyNumberFormat="1" applyFont="1" applyBorder="1" applyAlignment="1">
      <alignment horizontal="left" wrapText="1"/>
    </xf>
    <xf numFmtId="0" fontId="45" fillId="0" borderId="98" xfId="0" applyNumberFormat="1" applyFont="1" applyBorder="1" applyAlignment="1">
      <alignment horizontal="left" wrapText="1"/>
    </xf>
    <xf numFmtId="0" fontId="45" fillId="0" borderId="118" xfId="0" applyNumberFormat="1" applyFont="1" applyBorder="1" applyAlignment="1">
      <alignment horizontal="left" wrapText="1"/>
    </xf>
    <xf numFmtId="0" fontId="45" fillId="20" borderId="93" xfId="0" applyNumberFormat="1" applyFont="1" applyFill="1" applyBorder="1" applyAlignment="1">
      <alignment horizontal="center" wrapText="1"/>
    </xf>
    <xf numFmtId="0" fontId="45" fillId="20" borderId="121" xfId="0" applyNumberFormat="1" applyFont="1" applyFill="1" applyBorder="1" applyAlignment="1">
      <alignment horizontal="center" wrapText="1"/>
    </xf>
    <xf numFmtId="0" fontId="45" fillId="0" borderId="116" xfId="0" applyNumberFormat="1" applyFont="1" applyBorder="1" applyAlignment="1">
      <alignment horizontal="left" wrapText="1"/>
    </xf>
    <xf numFmtId="0" fontId="45" fillId="0" borderId="117" xfId="0" applyNumberFormat="1" applyFont="1" applyBorder="1" applyAlignment="1">
      <alignment horizontal="left" wrapText="1"/>
    </xf>
    <xf numFmtId="0" fontId="45" fillId="0" borderId="112" xfId="0" applyNumberFormat="1" applyFont="1" applyBorder="1" applyAlignment="1">
      <alignment horizontal="left" vertical="center" wrapText="1"/>
    </xf>
    <xf numFmtId="0" fontId="45" fillId="0" borderId="106" xfId="0" applyNumberFormat="1" applyFont="1" applyBorder="1" applyAlignment="1">
      <alignment horizontal="left" vertical="center" wrapText="1"/>
    </xf>
    <xf numFmtId="0" fontId="46" fillId="0" borderId="109" xfId="0" applyNumberFormat="1" applyFont="1" applyBorder="1" applyAlignment="1">
      <alignment horizontal="left" wrapText="1"/>
    </xf>
    <xf numFmtId="0" fontId="46" fillId="0" borderId="94" xfId="0" applyNumberFormat="1" applyFont="1" applyBorder="1" applyAlignment="1">
      <alignment horizontal="left" wrapText="1"/>
    </xf>
    <xf numFmtId="0" fontId="45" fillId="0" borderId="103" xfId="0" applyNumberFormat="1" applyFont="1" applyBorder="1" applyAlignment="1">
      <alignment horizontal="left" wrapText="1"/>
    </xf>
    <xf numFmtId="0" fontId="45" fillId="0" borderId="99" xfId="0" applyNumberFormat="1" applyFont="1" applyBorder="1" applyAlignment="1">
      <alignment horizontal="left" wrapText="1"/>
    </xf>
    <xf numFmtId="0" fontId="45" fillId="0" borderId="110" xfId="0" applyNumberFormat="1" applyFont="1" applyBorder="1" applyAlignment="1">
      <alignment horizontal="left" wrapText="1"/>
    </xf>
    <xf numFmtId="0" fontId="45" fillId="0" borderId="108" xfId="0" applyNumberFormat="1" applyFont="1" applyBorder="1" applyAlignment="1">
      <alignment horizontal="left" wrapText="1"/>
    </xf>
    <xf numFmtId="0" fontId="45" fillId="0" borderId="103" xfId="0" applyNumberFormat="1" applyFont="1" applyBorder="1" applyAlignment="1">
      <alignment horizontal="left" vertical="center" wrapText="1"/>
    </xf>
    <xf numFmtId="0" fontId="45" fillId="0" borderId="99" xfId="0" applyNumberFormat="1" applyFont="1" applyBorder="1" applyAlignment="1">
      <alignment horizontal="left" vertical="center" wrapText="1"/>
    </xf>
    <xf numFmtId="0" fontId="45" fillId="20" borderId="109" xfId="0" applyNumberFormat="1" applyFont="1" applyFill="1" applyBorder="1" applyAlignment="1">
      <alignment horizontal="center" wrapText="1"/>
    </xf>
    <xf numFmtId="0" fontId="45" fillId="20" borderId="94" xfId="0" applyNumberFormat="1" applyFont="1" applyFill="1" applyBorder="1" applyAlignment="1">
      <alignment horizontal="center" wrapText="1"/>
    </xf>
    <xf numFmtId="0" fontId="18" fillId="3" borderId="72" xfId="0" applyFont="1" applyFill="1" applyBorder="1" applyAlignment="1">
      <alignment horizontal="center" vertical="center" wrapText="1"/>
    </xf>
    <xf numFmtId="0" fontId="18" fillId="3" borderId="73" xfId="0" applyFont="1" applyFill="1" applyBorder="1" applyAlignment="1">
      <alignment horizontal="center" vertical="center" wrapText="1"/>
    </xf>
    <xf numFmtId="0" fontId="18" fillId="3" borderId="74" xfId="0" applyFont="1" applyFill="1" applyBorder="1" applyAlignment="1">
      <alignment horizontal="center" vertical="center" wrapText="1"/>
    </xf>
    <xf numFmtId="6" fontId="31" fillId="0" borderId="2" xfId="0" applyNumberFormat="1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164" fontId="12" fillId="8" borderId="78" xfId="0" applyNumberFormat="1" applyFont="1" applyFill="1" applyBorder="1" applyAlignment="1">
      <alignment horizontal="center" vertical="center"/>
    </xf>
    <xf numFmtId="0" fontId="12" fillId="8" borderId="7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/>
    </xf>
    <xf numFmtId="0" fontId="33" fillId="2" borderId="66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6" fillId="2" borderId="67" xfId="0" applyFont="1" applyFill="1" applyBorder="1" applyAlignment="1">
      <alignment horizontal="left" vertical="center"/>
    </xf>
    <xf numFmtId="0" fontId="36" fillId="2" borderId="68" xfId="0" applyFont="1" applyFill="1" applyBorder="1" applyAlignment="1">
      <alignment horizontal="left" vertical="center"/>
    </xf>
    <xf numFmtId="0" fontId="35" fillId="7" borderId="30" xfId="0" applyFont="1" applyFill="1" applyBorder="1" applyAlignment="1">
      <alignment horizontal="center" vertical="center"/>
    </xf>
    <xf numFmtId="0" fontId="37" fillId="7" borderId="17" xfId="0" applyFont="1" applyFill="1" applyBorder="1" applyAlignment="1">
      <alignment horizontal="center"/>
    </xf>
    <xf numFmtId="0" fontId="35" fillId="8" borderId="30" xfId="0" applyFont="1" applyFill="1" applyBorder="1" applyAlignment="1">
      <alignment horizontal="center" vertical="center"/>
    </xf>
    <xf numFmtId="0" fontId="37" fillId="8" borderId="17" xfId="0" applyFont="1" applyFill="1" applyBorder="1" applyAlignment="1">
      <alignment horizontal="center"/>
    </xf>
    <xf numFmtId="0" fontId="35" fillId="9" borderId="29" xfId="0" applyFont="1" applyFill="1" applyBorder="1" applyAlignment="1">
      <alignment horizontal="center" vertical="center"/>
    </xf>
    <xf numFmtId="0" fontId="37" fillId="9" borderId="16" xfId="0" applyFont="1" applyFill="1" applyBorder="1" applyAlignment="1">
      <alignment horizontal="center"/>
    </xf>
    <xf numFmtId="0" fontId="35" fillId="19" borderId="30" xfId="0" applyFont="1" applyFill="1" applyBorder="1" applyAlignment="1">
      <alignment horizontal="center" vertical="center"/>
    </xf>
    <xf numFmtId="0" fontId="37" fillId="19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5"/>
  <sheetViews>
    <sheetView tabSelected="1" topLeftCell="A85" workbookViewId="0">
      <selection activeCell="J122" sqref="J122"/>
    </sheetView>
  </sheetViews>
  <sheetFormatPr defaultRowHeight="15" x14ac:dyDescent="0.25"/>
  <cols>
    <col min="1" max="1" width="46.7109375" customWidth="1"/>
    <col min="2" max="3" width="23" customWidth="1"/>
    <col min="4" max="4" width="19.42578125" customWidth="1"/>
    <col min="5" max="5" width="0" hidden="1" customWidth="1"/>
    <col min="6" max="6" width="19.7109375" customWidth="1"/>
    <col min="7" max="9" width="17.5703125" customWidth="1"/>
    <col min="10" max="10" width="65.42578125" customWidth="1"/>
  </cols>
  <sheetData>
    <row r="1" spans="1:10" ht="53.25" thickBot="1" x14ac:dyDescent="0.3">
      <c r="A1" s="1" t="s">
        <v>158</v>
      </c>
      <c r="B1" s="2" t="s">
        <v>0</v>
      </c>
      <c r="C1" s="2" t="s">
        <v>96</v>
      </c>
      <c r="D1" s="345" t="s">
        <v>97</v>
      </c>
      <c r="E1" s="346"/>
      <c r="F1" s="352" t="s">
        <v>101</v>
      </c>
      <c r="G1" s="353"/>
      <c r="H1" s="353"/>
      <c r="I1" s="353"/>
      <c r="J1" s="3" t="s">
        <v>1</v>
      </c>
    </row>
    <row r="2" spans="1:10" ht="63.75" thickBot="1" x14ac:dyDescent="0.3">
      <c r="A2" s="4" t="s">
        <v>2</v>
      </c>
      <c r="B2" s="5" t="s">
        <v>3</v>
      </c>
      <c r="C2" s="5" t="s">
        <v>19</v>
      </c>
      <c r="D2" s="5" t="s">
        <v>98</v>
      </c>
      <c r="E2" s="6" t="s">
        <v>4</v>
      </c>
      <c r="F2" s="261" t="s">
        <v>5</v>
      </c>
      <c r="G2" s="262" t="s">
        <v>6</v>
      </c>
      <c r="H2" s="263" t="s">
        <v>155</v>
      </c>
      <c r="I2" s="265" t="s">
        <v>7</v>
      </c>
      <c r="J2" s="8"/>
    </row>
    <row r="3" spans="1:10" ht="16.5" thickTop="1" x14ac:dyDescent="0.25">
      <c r="A3" s="9" t="s">
        <v>8</v>
      </c>
      <c r="B3" s="155">
        <v>224062</v>
      </c>
      <c r="C3" s="177">
        <v>246894</v>
      </c>
      <c r="D3" s="178">
        <v>294138</v>
      </c>
      <c r="E3" s="10">
        <v>306500</v>
      </c>
      <c r="F3" s="11">
        <v>357365</v>
      </c>
      <c r="G3" s="12">
        <v>357365</v>
      </c>
      <c r="H3" s="13">
        <v>56957</v>
      </c>
      <c r="I3" s="266">
        <v>357365</v>
      </c>
      <c r="J3" s="14"/>
    </row>
    <row r="4" spans="1:10" ht="15.75" x14ac:dyDescent="0.25">
      <c r="A4" s="15" t="s">
        <v>102</v>
      </c>
      <c r="B4" s="156">
        <v>3296</v>
      </c>
      <c r="C4" s="157">
        <v>2287</v>
      </c>
      <c r="D4" s="153">
        <v>4244</v>
      </c>
      <c r="E4" s="16">
        <v>4000</v>
      </c>
      <c r="F4" s="17">
        <v>4500</v>
      </c>
      <c r="G4" s="18">
        <v>4500</v>
      </c>
      <c r="H4" s="19">
        <v>616</v>
      </c>
      <c r="I4" s="267">
        <v>4500</v>
      </c>
      <c r="J4" s="138"/>
    </row>
    <row r="5" spans="1:10" ht="15.75" x14ac:dyDescent="0.25">
      <c r="A5" s="15" t="s">
        <v>9</v>
      </c>
      <c r="B5" s="156">
        <v>50</v>
      </c>
      <c r="C5" s="157">
        <v>0</v>
      </c>
      <c r="D5" s="153">
        <v>0</v>
      </c>
      <c r="E5" s="16">
        <v>500</v>
      </c>
      <c r="F5" s="17"/>
      <c r="G5" s="18"/>
      <c r="H5" s="19"/>
      <c r="I5" s="267"/>
      <c r="J5" s="139"/>
    </row>
    <row r="6" spans="1:10" ht="15.75" x14ac:dyDescent="0.25">
      <c r="A6" s="15" t="s">
        <v>10</v>
      </c>
      <c r="B6" s="156">
        <v>1558</v>
      </c>
      <c r="C6" s="157">
        <v>2575</v>
      </c>
      <c r="D6" s="153">
        <v>1930</v>
      </c>
      <c r="E6" s="16">
        <v>500</v>
      </c>
      <c r="F6" s="17">
        <v>2500</v>
      </c>
      <c r="G6" s="18">
        <v>2500</v>
      </c>
      <c r="H6" s="19">
        <v>0</v>
      </c>
      <c r="I6" s="267">
        <v>2500</v>
      </c>
      <c r="J6" s="139"/>
    </row>
    <row r="7" spans="1:10" ht="15.75" x14ac:dyDescent="0.25">
      <c r="A7" s="15" t="s">
        <v>11</v>
      </c>
      <c r="B7" s="156">
        <v>2870</v>
      </c>
      <c r="C7" s="157">
        <v>2343</v>
      </c>
      <c r="D7" s="153">
        <v>2932</v>
      </c>
      <c r="E7" s="20">
        <v>2600</v>
      </c>
      <c r="F7" s="17">
        <v>3200</v>
      </c>
      <c r="G7" s="18">
        <v>3200</v>
      </c>
      <c r="H7" s="19">
        <v>457</v>
      </c>
      <c r="I7" s="267">
        <v>3200</v>
      </c>
      <c r="J7" s="140"/>
    </row>
    <row r="8" spans="1:10" ht="15.75" x14ac:dyDescent="0.25">
      <c r="A8" s="15" t="s">
        <v>12</v>
      </c>
      <c r="B8" s="156">
        <v>545</v>
      </c>
      <c r="C8" s="157">
        <v>1564</v>
      </c>
      <c r="D8" s="153">
        <v>1100</v>
      </c>
      <c r="E8" s="20">
        <v>1750</v>
      </c>
      <c r="F8" s="17">
        <v>1750</v>
      </c>
      <c r="G8" s="18">
        <v>1750</v>
      </c>
      <c r="H8" s="19">
        <v>107</v>
      </c>
      <c r="I8" s="267">
        <v>1750</v>
      </c>
      <c r="J8" s="22"/>
    </row>
    <row r="9" spans="1:10" ht="15.75" x14ac:dyDescent="0.25">
      <c r="A9" s="15" t="s">
        <v>13</v>
      </c>
      <c r="B9" s="156">
        <v>1592</v>
      </c>
      <c r="C9" s="157">
        <v>1496</v>
      </c>
      <c r="D9" s="153">
        <v>1536</v>
      </c>
      <c r="E9" s="20">
        <v>2000</v>
      </c>
      <c r="F9" s="17">
        <v>1600</v>
      </c>
      <c r="G9" s="18">
        <v>1600</v>
      </c>
      <c r="H9" s="19">
        <v>389</v>
      </c>
      <c r="I9" s="267">
        <v>1600</v>
      </c>
      <c r="J9" s="22"/>
    </row>
    <row r="10" spans="1:10" ht="15.75" x14ac:dyDescent="0.25">
      <c r="A10" s="15" t="s">
        <v>89</v>
      </c>
      <c r="B10" s="156"/>
      <c r="C10" s="157"/>
      <c r="D10" s="153">
        <v>4463</v>
      </c>
      <c r="E10" s="20"/>
      <c r="F10" s="17">
        <v>4000</v>
      </c>
      <c r="G10" s="18">
        <v>4000</v>
      </c>
      <c r="H10" s="19">
        <v>2072</v>
      </c>
      <c r="I10" s="267">
        <v>4000</v>
      </c>
      <c r="J10" s="141"/>
    </row>
    <row r="11" spans="1:10" ht="31.5" x14ac:dyDescent="0.25">
      <c r="A11" s="15" t="s">
        <v>90</v>
      </c>
      <c r="B11" s="156"/>
      <c r="C11" s="157"/>
      <c r="D11" s="153">
        <v>53812</v>
      </c>
      <c r="E11" s="20"/>
      <c r="F11" s="17">
        <v>6500</v>
      </c>
      <c r="G11" s="18">
        <v>6500</v>
      </c>
      <c r="H11" s="19">
        <v>1293</v>
      </c>
      <c r="I11" s="268">
        <v>6500</v>
      </c>
      <c r="J11" s="146" t="s">
        <v>156</v>
      </c>
    </row>
    <row r="12" spans="1:10" ht="63" x14ac:dyDescent="0.25">
      <c r="A12" s="15" t="s">
        <v>14</v>
      </c>
      <c r="B12" s="156">
        <v>7365</v>
      </c>
      <c r="C12" s="157">
        <v>7431</v>
      </c>
      <c r="D12" s="153">
        <v>7514</v>
      </c>
      <c r="E12" s="20">
        <v>7431</v>
      </c>
      <c r="F12" s="17">
        <v>8000</v>
      </c>
      <c r="G12" s="18">
        <v>8000</v>
      </c>
      <c r="H12" s="19">
        <v>0</v>
      </c>
      <c r="I12" s="267">
        <v>25000</v>
      </c>
      <c r="J12" s="21" t="s">
        <v>157</v>
      </c>
    </row>
    <row r="13" spans="1:10" ht="15.75" x14ac:dyDescent="0.25">
      <c r="A13" s="15" t="s">
        <v>91</v>
      </c>
      <c r="B13" s="156"/>
      <c r="C13" s="157"/>
      <c r="D13" s="153">
        <v>3696</v>
      </c>
      <c r="E13" s="20"/>
      <c r="F13" s="17">
        <v>5000</v>
      </c>
      <c r="G13" s="18">
        <v>5000</v>
      </c>
      <c r="H13" s="19">
        <v>405</v>
      </c>
      <c r="I13" s="267">
        <v>5000</v>
      </c>
      <c r="J13" s="140"/>
    </row>
    <row r="14" spans="1:10" ht="15.75" x14ac:dyDescent="0.25">
      <c r="A14" s="15" t="s">
        <v>15</v>
      </c>
      <c r="B14" s="156">
        <v>864</v>
      </c>
      <c r="C14" s="157">
        <v>5082</v>
      </c>
      <c r="D14" s="153">
        <v>1999</v>
      </c>
      <c r="E14" s="16">
        <v>1500</v>
      </c>
      <c r="F14" s="17">
        <v>5000</v>
      </c>
      <c r="G14" s="18">
        <v>5000</v>
      </c>
      <c r="H14" s="19">
        <v>37</v>
      </c>
      <c r="I14" s="267">
        <v>5000</v>
      </c>
      <c r="J14" s="21"/>
    </row>
    <row r="15" spans="1:10" ht="15.75" x14ac:dyDescent="0.25">
      <c r="A15" s="23" t="s">
        <v>92</v>
      </c>
      <c r="B15" s="158"/>
      <c r="C15" s="159"/>
      <c r="D15" s="179">
        <v>258</v>
      </c>
      <c r="E15" s="24"/>
      <c r="F15" s="25">
        <v>750</v>
      </c>
      <c r="G15" s="26">
        <v>750</v>
      </c>
      <c r="H15" s="27">
        <v>0</v>
      </c>
      <c r="I15" s="269">
        <v>750</v>
      </c>
      <c r="J15" s="21"/>
    </row>
    <row r="16" spans="1:10" ht="15.75" x14ac:dyDescent="0.25">
      <c r="A16" s="23" t="s">
        <v>93</v>
      </c>
      <c r="B16" s="158"/>
      <c r="C16" s="159"/>
      <c r="D16" s="179">
        <v>1322</v>
      </c>
      <c r="E16" s="24"/>
      <c r="F16" s="25">
        <v>1500</v>
      </c>
      <c r="G16" s="26">
        <v>1500</v>
      </c>
      <c r="H16" s="27">
        <v>334</v>
      </c>
      <c r="I16" s="269">
        <v>1500</v>
      </c>
      <c r="J16" s="21"/>
    </row>
    <row r="17" spans="1:10" ht="15.75" x14ac:dyDescent="0.25">
      <c r="A17" s="226" t="s">
        <v>99</v>
      </c>
      <c r="B17" s="158"/>
      <c r="C17" s="159"/>
      <c r="D17" s="179">
        <v>-40</v>
      </c>
      <c r="E17" s="24"/>
      <c r="F17" s="25">
        <v>0</v>
      </c>
      <c r="G17" s="26">
        <v>0</v>
      </c>
      <c r="H17" s="27">
        <v>0</v>
      </c>
      <c r="I17" s="269">
        <v>0</v>
      </c>
      <c r="J17" s="52"/>
    </row>
    <row r="18" spans="1:10" ht="16.5" thickBot="1" x14ac:dyDescent="0.3">
      <c r="A18" s="227" t="s">
        <v>16</v>
      </c>
      <c r="B18" s="158">
        <v>-40</v>
      </c>
      <c r="C18" s="159"/>
      <c r="D18" s="179"/>
      <c r="E18" s="24">
        <v>0</v>
      </c>
      <c r="F18" s="25"/>
      <c r="G18" s="26"/>
      <c r="H18" s="27"/>
      <c r="I18" s="269"/>
      <c r="J18" s="28"/>
    </row>
    <row r="19" spans="1:10" ht="20.25" thickTop="1" thickBot="1" x14ac:dyDescent="0.3">
      <c r="A19" s="29" t="s">
        <v>17</v>
      </c>
      <c r="B19" s="160">
        <f>SUM(B3:B18)</f>
        <v>242162</v>
      </c>
      <c r="C19" s="161">
        <f>SUM(C3:C18)</f>
        <v>269672</v>
      </c>
      <c r="D19" s="180">
        <f t="shared" ref="D19" si="0">SUM(D3:D18)</f>
        <v>378904</v>
      </c>
      <c r="E19" s="30">
        <f>SUM(E3:E18)</f>
        <v>326781</v>
      </c>
      <c r="F19" s="31">
        <f>SUM(F3:F18)</f>
        <v>401665</v>
      </c>
      <c r="G19" s="32">
        <f>SUM(G3:G18)</f>
        <v>401665</v>
      </c>
      <c r="H19" s="33">
        <f>SUM(H3:H18)</f>
        <v>62667</v>
      </c>
      <c r="I19" s="270">
        <f>SUM(I3:I18)</f>
        <v>418665</v>
      </c>
      <c r="J19" s="34"/>
    </row>
    <row r="20" spans="1:10" ht="33" thickTop="1" thickBot="1" x14ac:dyDescent="0.3">
      <c r="A20" s="181" t="s">
        <v>18</v>
      </c>
      <c r="B20" s="182" t="s">
        <v>3</v>
      </c>
      <c r="C20" s="183" t="s">
        <v>19</v>
      </c>
      <c r="D20" s="5" t="s">
        <v>98</v>
      </c>
      <c r="E20" s="38" t="s">
        <v>20</v>
      </c>
      <c r="F20" s="238" t="s">
        <v>5</v>
      </c>
      <c r="G20" s="239" t="s">
        <v>6</v>
      </c>
      <c r="H20" s="263" t="s">
        <v>155</v>
      </c>
      <c r="I20" s="271" t="s">
        <v>7</v>
      </c>
      <c r="J20" s="41"/>
    </row>
    <row r="21" spans="1:10" ht="16.5" thickTop="1" x14ac:dyDescent="0.25">
      <c r="A21" s="42" t="s">
        <v>21</v>
      </c>
      <c r="B21" s="155">
        <v>394</v>
      </c>
      <c r="C21" s="162">
        <v>0</v>
      </c>
      <c r="D21" s="184">
        <v>557</v>
      </c>
      <c r="E21" s="43">
        <v>400</v>
      </c>
      <c r="F21" s="11">
        <v>410</v>
      </c>
      <c r="G21" s="12">
        <v>410</v>
      </c>
      <c r="H21" s="13">
        <v>0</v>
      </c>
      <c r="I21" s="266">
        <v>410</v>
      </c>
      <c r="J21" s="44"/>
    </row>
    <row r="22" spans="1:10" ht="15.75" x14ac:dyDescent="0.25">
      <c r="A22" s="45" t="s">
        <v>22</v>
      </c>
      <c r="B22" s="156">
        <v>4196</v>
      </c>
      <c r="C22" s="157">
        <v>743</v>
      </c>
      <c r="D22" s="153">
        <v>959</v>
      </c>
      <c r="E22" s="16">
        <v>5750</v>
      </c>
      <c r="F22" s="17">
        <v>5750</v>
      </c>
      <c r="G22" s="18">
        <v>5750</v>
      </c>
      <c r="H22" s="19">
        <v>296</v>
      </c>
      <c r="I22" s="267">
        <v>5750</v>
      </c>
      <c r="J22" s="46"/>
    </row>
    <row r="23" spans="1:10" ht="15.75" x14ac:dyDescent="0.25">
      <c r="A23" s="224" t="s">
        <v>23</v>
      </c>
      <c r="B23" s="156">
        <v>-1127</v>
      </c>
      <c r="C23" s="157">
        <v>0</v>
      </c>
      <c r="D23" s="153">
        <v>0</v>
      </c>
      <c r="E23" s="47">
        <v>0</v>
      </c>
      <c r="F23" s="17">
        <v>0</v>
      </c>
      <c r="G23" s="18">
        <v>0</v>
      </c>
      <c r="H23" s="19"/>
      <c r="I23" s="267"/>
      <c r="J23" s="48"/>
    </row>
    <row r="24" spans="1:10" ht="15.75" x14ac:dyDescent="0.25">
      <c r="A24" s="49" t="s">
        <v>24</v>
      </c>
      <c r="B24" s="156">
        <v>344</v>
      </c>
      <c r="C24" s="157">
        <v>0</v>
      </c>
      <c r="D24" s="153">
        <v>110</v>
      </c>
      <c r="E24" s="16">
        <v>400</v>
      </c>
      <c r="F24" s="17">
        <v>200</v>
      </c>
      <c r="G24" s="18">
        <v>200</v>
      </c>
      <c r="H24" s="19">
        <v>11</v>
      </c>
      <c r="I24" s="267">
        <v>200</v>
      </c>
      <c r="J24" s="46"/>
    </row>
    <row r="25" spans="1:10" ht="15.75" x14ac:dyDescent="0.25">
      <c r="A25" s="45" t="s">
        <v>113</v>
      </c>
      <c r="B25" s="156">
        <v>146</v>
      </c>
      <c r="C25" s="157">
        <v>0</v>
      </c>
      <c r="D25" s="153">
        <v>7</v>
      </c>
      <c r="E25" s="16">
        <v>400</v>
      </c>
      <c r="F25" s="17">
        <v>200</v>
      </c>
      <c r="G25" s="18">
        <v>200</v>
      </c>
      <c r="H25" s="19">
        <v>38</v>
      </c>
      <c r="I25" s="267">
        <v>200</v>
      </c>
      <c r="J25" s="46"/>
    </row>
    <row r="26" spans="1:10" ht="15.75" x14ac:dyDescent="0.25">
      <c r="A26" s="45" t="s">
        <v>27</v>
      </c>
      <c r="B26" s="156">
        <v>1281</v>
      </c>
      <c r="C26" s="157">
        <v>2069</v>
      </c>
      <c r="D26" s="153">
        <v>356</v>
      </c>
      <c r="E26" s="16"/>
      <c r="F26" s="17">
        <v>1500</v>
      </c>
      <c r="G26" s="18">
        <v>1500</v>
      </c>
      <c r="H26" s="19">
        <v>14</v>
      </c>
      <c r="I26" s="267">
        <v>1500</v>
      </c>
      <c r="J26" s="46"/>
    </row>
    <row r="27" spans="1:10" ht="15.75" x14ac:dyDescent="0.25">
      <c r="A27" s="45" t="s">
        <v>26</v>
      </c>
      <c r="B27" s="156">
        <v>352</v>
      </c>
      <c r="C27" s="157">
        <v>1085</v>
      </c>
      <c r="D27" s="153">
        <v>210</v>
      </c>
      <c r="E27" s="16"/>
      <c r="F27" s="17">
        <v>800</v>
      </c>
      <c r="G27" s="18">
        <v>800</v>
      </c>
      <c r="H27" s="19">
        <v>262</v>
      </c>
      <c r="I27" s="267">
        <v>800</v>
      </c>
      <c r="J27" s="46"/>
    </row>
    <row r="28" spans="1:10" ht="15.75" x14ac:dyDescent="0.25">
      <c r="A28" s="15" t="s">
        <v>29</v>
      </c>
      <c r="B28" s="156">
        <v>161</v>
      </c>
      <c r="C28" s="157">
        <v>0</v>
      </c>
      <c r="D28" s="153">
        <v>9524</v>
      </c>
      <c r="E28" s="16"/>
      <c r="F28" s="17">
        <v>6000</v>
      </c>
      <c r="G28" s="18">
        <v>6000</v>
      </c>
      <c r="H28" s="19">
        <v>0</v>
      </c>
      <c r="I28" s="267">
        <v>6000</v>
      </c>
      <c r="J28" s="46"/>
    </row>
    <row r="29" spans="1:10" ht="15.75" x14ac:dyDescent="0.25">
      <c r="A29" s="15" t="s">
        <v>31</v>
      </c>
      <c r="B29" s="156">
        <v>4133</v>
      </c>
      <c r="C29" s="157">
        <v>2436</v>
      </c>
      <c r="D29" s="153">
        <v>4747</v>
      </c>
      <c r="E29" s="16"/>
      <c r="F29" s="17">
        <v>8450</v>
      </c>
      <c r="G29" s="18">
        <v>8450</v>
      </c>
      <c r="H29" s="19">
        <v>60</v>
      </c>
      <c r="I29" s="267">
        <v>8450</v>
      </c>
      <c r="J29" s="236" t="s">
        <v>154</v>
      </c>
    </row>
    <row r="30" spans="1:10" ht="15.75" x14ac:dyDescent="0.25">
      <c r="A30" s="45" t="s">
        <v>25</v>
      </c>
      <c r="B30" s="156">
        <v>2623</v>
      </c>
      <c r="C30" s="157">
        <v>3152</v>
      </c>
      <c r="D30" s="153">
        <v>2644</v>
      </c>
      <c r="E30" s="16">
        <v>6400</v>
      </c>
      <c r="F30" s="17">
        <v>6560</v>
      </c>
      <c r="G30" s="18">
        <v>6560</v>
      </c>
      <c r="H30" s="19">
        <v>0</v>
      </c>
      <c r="I30" s="267">
        <v>6560</v>
      </c>
      <c r="J30" s="48"/>
    </row>
    <row r="31" spans="1:10" ht="15.75" x14ac:dyDescent="0.25">
      <c r="A31" s="15" t="s">
        <v>28</v>
      </c>
      <c r="B31" s="156">
        <v>3908</v>
      </c>
      <c r="C31" s="157">
        <v>11032</v>
      </c>
      <c r="D31" s="153">
        <v>0</v>
      </c>
      <c r="E31" s="16">
        <v>6250</v>
      </c>
      <c r="F31" s="17"/>
      <c r="G31" s="18"/>
      <c r="H31" s="19"/>
      <c r="I31" s="267"/>
      <c r="J31" s="48"/>
    </row>
    <row r="32" spans="1:10" ht="15.75" x14ac:dyDescent="0.25">
      <c r="A32" s="15" t="s">
        <v>30</v>
      </c>
      <c r="B32" s="156">
        <v>2558</v>
      </c>
      <c r="C32" s="157">
        <v>3009</v>
      </c>
      <c r="D32" s="153">
        <v>0</v>
      </c>
      <c r="E32" s="16">
        <v>2150</v>
      </c>
      <c r="F32" s="17"/>
      <c r="G32" s="18"/>
      <c r="H32" s="19"/>
      <c r="I32" s="267"/>
      <c r="J32" s="48"/>
    </row>
    <row r="33" spans="1:10" ht="16.5" thickBot="1" x14ac:dyDescent="0.3">
      <c r="A33" s="23" t="s">
        <v>32</v>
      </c>
      <c r="B33" s="158">
        <v>11312</v>
      </c>
      <c r="C33" s="163">
        <v>293</v>
      </c>
      <c r="D33" s="186">
        <v>0</v>
      </c>
      <c r="E33" s="51">
        <v>2500</v>
      </c>
      <c r="F33" s="67"/>
      <c r="G33" s="68"/>
      <c r="H33" s="69"/>
      <c r="I33" s="272"/>
      <c r="J33" s="52"/>
    </row>
    <row r="34" spans="1:10" ht="20.25" thickTop="1" thickBot="1" x14ac:dyDescent="0.3">
      <c r="A34" s="29" t="s">
        <v>17</v>
      </c>
      <c r="B34" s="160">
        <f t="shared" ref="B34:I34" si="1">SUM(B21:B33)</f>
        <v>30281</v>
      </c>
      <c r="C34" s="164">
        <f t="shared" si="1"/>
        <v>23819</v>
      </c>
      <c r="D34" s="185">
        <f t="shared" si="1"/>
        <v>19114</v>
      </c>
      <c r="E34" s="53">
        <f t="shared" si="1"/>
        <v>24250</v>
      </c>
      <c r="F34" s="187">
        <f t="shared" si="1"/>
        <v>29870</v>
      </c>
      <c r="G34" s="188">
        <f t="shared" si="1"/>
        <v>29870</v>
      </c>
      <c r="H34" s="189">
        <f t="shared" si="1"/>
        <v>681</v>
      </c>
      <c r="I34" s="273">
        <f t="shared" si="1"/>
        <v>29870</v>
      </c>
      <c r="J34" s="34"/>
    </row>
    <row r="35" spans="1:10" ht="33" thickTop="1" thickBot="1" x14ac:dyDescent="0.3">
      <c r="A35" s="181" t="s">
        <v>33</v>
      </c>
      <c r="B35" s="182" t="s">
        <v>3</v>
      </c>
      <c r="C35" s="183" t="s">
        <v>19</v>
      </c>
      <c r="D35" s="5" t="s">
        <v>98</v>
      </c>
      <c r="E35" s="38" t="s">
        <v>20</v>
      </c>
      <c r="F35" s="39" t="s">
        <v>5</v>
      </c>
      <c r="G35" s="40" t="s">
        <v>6</v>
      </c>
      <c r="H35" s="263" t="s">
        <v>155</v>
      </c>
      <c r="I35" s="274" t="s">
        <v>7</v>
      </c>
      <c r="J35" s="34"/>
    </row>
    <row r="36" spans="1:10" ht="16.5" thickTop="1" x14ac:dyDescent="0.25">
      <c r="A36" s="57" t="s">
        <v>88</v>
      </c>
      <c r="B36" s="165">
        <v>4710</v>
      </c>
      <c r="C36" s="162">
        <v>6108</v>
      </c>
      <c r="D36" s="190">
        <v>18966</v>
      </c>
      <c r="E36" s="58">
        <v>5000</v>
      </c>
      <c r="F36" s="59">
        <v>25000</v>
      </c>
      <c r="G36" s="60">
        <v>25000</v>
      </c>
      <c r="H36" s="61">
        <v>4837</v>
      </c>
      <c r="I36" s="275">
        <v>25000</v>
      </c>
      <c r="J36" s="142"/>
    </row>
    <row r="37" spans="1:10" ht="31.5" x14ac:dyDescent="0.25">
      <c r="A37" s="42" t="s">
        <v>37</v>
      </c>
      <c r="B37" s="155">
        <v>553</v>
      </c>
      <c r="C37" s="168">
        <v>275</v>
      </c>
      <c r="D37" s="178">
        <v>306</v>
      </c>
      <c r="E37" s="235"/>
      <c r="F37" s="11">
        <v>250</v>
      </c>
      <c r="G37" s="12">
        <v>250</v>
      </c>
      <c r="H37" s="13">
        <v>38</v>
      </c>
      <c r="I37" s="266">
        <v>250</v>
      </c>
      <c r="J37" s="236"/>
    </row>
    <row r="38" spans="1:10" ht="15.75" x14ac:dyDescent="0.25">
      <c r="A38" s="42" t="s">
        <v>114</v>
      </c>
      <c r="B38" s="155">
        <v>20</v>
      </c>
      <c r="C38" s="168">
        <v>0</v>
      </c>
      <c r="D38" s="178">
        <v>33</v>
      </c>
      <c r="E38" s="235"/>
      <c r="F38" s="11">
        <v>200</v>
      </c>
      <c r="G38" s="12">
        <v>200</v>
      </c>
      <c r="H38" s="13">
        <v>0</v>
      </c>
      <c r="I38" s="266">
        <v>200</v>
      </c>
      <c r="J38" s="236"/>
    </row>
    <row r="39" spans="1:10" ht="15.75" x14ac:dyDescent="0.25">
      <c r="A39" s="45" t="s">
        <v>118</v>
      </c>
      <c r="B39" s="156">
        <v>14219</v>
      </c>
      <c r="C39" s="157">
        <v>3135</v>
      </c>
      <c r="D39" s="153">
        <v>12308</v>
      </c>
      <c r="E39" s="235"/>
      <c r="F39" s="11">
        <v>12000</v>
      </c>
      <c r="G39" s="12">
        <v>12000</v>
      </c>
      <c r="H39" s="13">
        <v>198</v>
      </c>
      <c r="I39" s="266">
        <v>12000</v>
      </c>
      <c r="J39" s="236"/>
    </row>
    <row r="40" spans="1:10" ht="15.75" x14ac:dyDescent="0.25">
      <c r="A40" s="45" t="s">
        <v>34</v>
      </c>
      <c r="B40" s="156">
        <v>12636</v>
      </c>
      <c r="C40" s="157"/>
      <c r="D40" s="153"/>
      <c r="E40" s="16">
        <v>12636</v>
      </c>
      <c r="F40" s="63"/>
      <c r="G40" s="64"/>
      <c r="H40" s="65"/>
      <c r="I40" s="276"/>
      <c r="J40" s="48"/>
    </row>
    <row r="41" spans="1:10" ht="15.75" x14ac:dyDescent="0.25">
      <c r="A41" s="224" t="s">
        <v>35</v>
      </c>
      <c r="B41" s="156">
        <v>-16844</v>
      </c>
      <c r="C41" s="157">
        <v>-468</v>
      </c>
      <c r="D41" s="153">
        <v>-12283</v>
      </c>
      <c r="E41" s="66">
        <v>-15000</v>
      </c>
      <c r="F41" s="17">
        <v>-8000</v>
      </c>
      <c r="G41" s="18">
        <v>-8000</v>
      </c>
      <c r="H41" s="19">
        <v>-170</v>
      </c>
      <c r="I41" s="267">
        <v>-8000</v>
      </c>
      <c r="J41" s="48"/>
    </row>
    <row r="42" spans="1:10" ht="16.5" thickBot="1" x14ac:dyDescent="0.3">
      <c r="A42" s="224" t="s">
        <v>36</v>
      </c>
      <c r="B42" s="156"/>
      <c r="C42" s="157"/>
      <c r="D42" s="153">
        <v>-3289</v>
      </c>
      <c r="E42" s="66"/>
      <c r="F42" s="17">
        <v>-2000</v>
      </c>
      <c r="G42" s="18">
        <v>-2000</v>
      </c>
      <c r="H42" s="19">
        <v>-360</v>
      </c>
      <c r="I42" s="267">
        <v>-2000</v>
      </c>
      <c r="J42" s="48"/>
    </row>
    <row r="43" spans="1:10" ht="20.25" thickTop="1" thickBot="1" x14ac:dyDescent="0.3">
      <c r="A43" s="29" t="s">
        <v>17</v>
      </c>
      <c r="B43" s="160">
        <f t="shared" ref="B43:I43" si="2">SUM(B36:B42)</f>
        <v>15294</v>
      </c>
      <c r="C43" s="237">
        <f t="shared" si="2"/>
        <v>9050</v>
      </c>
      <c r="D43" s="180">
        <f t="shared" si="2"/>
        <v>16041</v>
      </c>
      <c r="E43" s="53">
        <f t="shared" si="2"/>
        <v>2636</v>
      </c>
      <c r="F43" s="31">
        <f t="shared" si="2"/>
        <v>27450</v>
      </c>
      <c r="G43" s="32">
        <f t="shared" si="2"/>
        <v>27450</v>
      </c>
      <c r="H43" s="33">
        <f t="shared" si="2"/>
        <v>4543</v>
      </c>
      <c r="I43" s="270">
        <f t="shared" si="2"/>
        <v>27450</v>
      </c>
      <c r="J43" s="34"/>
    </row>
    <row r="44" spans="1:10" ht="33" thickTop="1" thickBot="1" x14ac:dyDescent="0.3">
      <c r="A44" s="35" t="s">
        <v>38</v>
      </c>
      <c r="B44" s="36" t="s">
        <v>3</v>
      </c>
      <c r="C44" s="37" t="s">
        <v>19</v>
      </c>
      <c r="D44" s="5" t="s">
        <v>98</v>
      </c>
      <c r="E44" s="38" t="s">
        <v>20</v>
      </c>
      <c r="F44" s="39" t="s">
        <v>5</v>
      </c>
      <c r="G44" s="40" t="s">
        <v>6</v>
      </c>
      <c r="H44" s="263" t="s">
        <v>155</v>
      </c>
      <c r="I44" s="274" t="s">
        <v>7</v>
      </c>
      <c r="J44" s="34"/>
    </row>
    <row r="45" spans="1:10" ht="16.5" thickTop="1" x14ac:dyDescent="0.25">
      <c r="A45" s="57" t="s">
        <v>39</v>
      </c>
      <c r="B45" s="165">
        <v>1545</v>
      </c>
      <c r="C45" s="162">
        <v>2456</v>
      </c>
      <c r="D45" s="152">
        <v>2644</v>
      </c>
      <c r="E45" s="73">
        <v>3000</v>
      </c>
      <c r="F45" s="59">
        <v>3000</v>
      </c>
      <c r="G45" s="60">
        <v>3000</v>
      </c>
      <c r="H45" s="61">
        <v>197</v>
      </c>
      <c r="I45" s="275">
        <v>3000</v>
      </c>
      <c r="J45" s="46"/>
    </row>
    <row r="46" spans="1:10" ht="15.75" x14ac:dyDescent="0.25">
      <c r="A46" s="45" t="s">
        <v>40</v>
      </c>
      <c r="B46" s="156">
        <v>4160</v>
      </c>
      <c r="C46" s="157">
        <v>191</v>
      </c>
      <c r="D46" s="149">
        <v>6554</v>
      </c>
      <c r="E46" s="16">
        <v>5000</v>
      </c>
      <c r="F46" s="17">
        <v>5000</v>
      </c>
      <c r="G46" s="18">
        <v>5000</v>
      </c>
      <c r="H46" s="19">
        <v>-3640</v>
      </c>
      <c r="I46" s="267">
        <v>5000</v>
      </c>
      <c r="J46" s="62"/>
    </row>
    <row r="47" spans="1:10" ht="15.75" x14ac:dyDescent="0.25">
      <c r="A47" s="45" t="s">
        <v>41</v>
      </c>
      <c r="B47" s="156">
        <v>6015</v>
      </c>
      <c r="C47" s="157">
        <v>6113</v>
      </c>
      <c r="D47" s="149">
        <v>6113</v>
      </c>
      <c r="E47" s="20">
        <v>7000</v>
      </c>
      <c r="F47" s="17">
        <v>6500</v>
      </c>
      <c r="G47" s="18">
        <v>6500</v>
      </c>
      <c r="H47" s="19">
        <v>6113</v>
      </c>
      <c r="I47" s="267">
        <v>6500</v>
      </c>
      <c r="J47" s="48"/>
    </row>
    <row r="48" spans="1:10" ht="15.75" x14ac:dyDescent="0.25">
      <c r="A48" s="45" t="s">
        <v>42</v>
      </c>
      <c r="B48" s="156">
        <v>120</v>
      </c>
      <c r="C48" s="157">
        <v>333</v>
      </c>
      <c r="D48" s="149">
        <v>269</v>
      </c>
      <c r="E48" s="74">
        <v>200</v>
      </c>
      <c r="F48" s="17">
        <v>200</v>
      </c>
      <c r="G48" s="18">
        <v>200</v>
      </c>
      <c r="H48" s="19">
        <v>0</v>
      </c>
      <c r="I48" s="267">
        <v>200</v>
      </c>
      <c r="J48" s="48"/>
    </row>
    <row r="49" spans="1:10" ht="15.75" x14ac:dyDescent="0.25">
      <c r="A49" s="45" t="s">
        <v>43</v>
      </c>
      <c r="B49" s="156">
        <v>3046</v>
      </c>
      <c r="C49" s="157">
        <v>3894</v>
      </c>
      <c r="D49" s="149">
        <v>4801</v>
      </c>
      <c r="E49" s="50">
        <v>3500</v>
      </c>
      <c r="F49" s="17">
        <v>5000</v>
      </c>
      <c r="G49" s="18">
        <v>5000</v>
      </c>
      <c r="H49" s="19">
        <v>1091</v>
      </c>
      <c r="I49" s="267">
        <v>5000</v>
      </c>
      <c r="J49" s="143"/>
    </row>
    <row r="50" spans="1:10" ht="15.75" x14ac:dyDescent="0.25">
      <c r="A50" s="45" t="s">
        <v>44</v>
      </c>
      <c r="B50" s="156">
        <v>1281</v>
      </c>
      <c r="C50" s="157">
        <v>1291</v>
      </c>
      <c r="D50" s="149">
        <v>5996</v>
      </c>
      <c r="E50" s="16">
        <v>2000</v>
      </c>
      <c r="F50" s="17">
        <v>1200</v>
      </c>
      <c r="G50" s="18">
        <v>1200</v>
      </c>
      <c r="H50" s="19">
        <v>-2435</v>
      </c>
      <c r="I50" s="267">
        <v>1200</v>
      </c>
      <c r="J50" s="48"/>
    </row>
    <row r="51" spans="1:10" ht="15.75" x14ac:dyDescent="0.25">
      <c r="A51" s="45" t="s">
        <v>45</v>
      </c>
      <c r="B51" s="156">
        <v>71</v>
      </c>
      <c r="C51" s="157">
        <v>0</v>
      </c>
      <c r="D51" s="149">
        <v>2434</v>
      </c>
      <c r="E51" s="16">
        <v>500</v>
      </c>
      <c r="F51" s="17">
        <v>1000</v>
      </c>
      <c r="G51" s="18">
        <v>1000</v>
      </c>
      <c r="H51" s="19">
        <v>80</v>
      </c>
      <c r="I51" s="267">
        <v>1000</v>
      </c>
      <c r="J51" s="48"/>
    </row>
    <row r="52" spans="1:10" ht="15.75" x14ac:dyDescent="0.25">
      <c r="A52" s="224" t="s">
        <v>46</v>
      </c>
      <c r="B52" s="156">
        <v>-2994</v>
      </c>
      <c r="C52" s="157">
        <v>0</v>
      </c>
      <c r="D52" s="149">
        <v>0</v>
      </c>
      <c r="E52" s="66">
        <v>-3000</v>
      </c>
      <c r="F52" s="17">
        <v>-3000</v>
      </c>
      <c r="G52" s="18">
        <v>-3000</v>
      </c>
      <c r="H52" s="19">
        <v>-427</v>
      </c>
      <c r="I52" s="267">
        <v>-3000</v>
      </c>
      <c r="J52" s="21"/>
    </row>
    <row r="53" spans="1:10" ht="16.5" thickBot="1" x14ac:dyDescent="0.3">
      <c r="A53" s="225" t="s">
        <v>103</v>
      </c>
      <c r="B53" s="166">
        <v>-2566</v>
      </c>
      <c r="C53" s="167">
        <v>-832</v>
      </c>
      <c r="D53" s="150">
        <v>-4478</v>
      </c>
      <c r="E53" s="154">
        <v>-2750</v>
      </c>
      <c r="F53" s="25">
        <v>-2750</v>
      </c>
      <c r="G53" s="26">
        <v>-2750</v>
      </c>
      <c r="H53" s="27">
        <v>-188</v>
      </c>
      <c r="I53" s="269">
        <v>-2750</v>
      </c>
      <c r="J53" s="52"/>
    </row>
    <row r="54" spans="1:10" ht="20.25" thickTop="1" thickBot="1" x14ac:dyDescent="0.3">
      <c r="A54" s="29" t="s">
        <v>17</v>
      </c>
      <c r="B54" s="160">
        <f t="shared" ref="B54:D54" si="3">SUM(B45:B53)</f>
        <v>10678</v>
      </c>
      <c r="C54" s="164">
        <f t="shared" si="3"/>
        <v>13446</v>
      </c>
      <c r="D54" s="151">
        <f t="shared" si="3"/>
        <v>24333</v>
      </c>
      <c r="E54" s="30">
        <f t="shared" ref="E54:I54" si="4">SUM(E45:E53)</f>
        <v>15450</v>
      </c>
      <c r="F54" s="31">
        <f t="shared" si="4"/>
        <v>16150</v>
      </c>
      <c r="G54" s="32">
        <f t="shared" si="4"/>
        <v>16150</v>
      </c>
      <c r="H54" s="33">
        <f t="shared" si="4"/>
        <v>791</v>
      </c>
      <c r="I54" s="277">
        <f t="shared" si="4"/>
        <v>16150</v>
      </c>
      <c r="J54" s="34"/>
    </row>
    <row r="55" spans="1:10" ht="33" thickTop="1" thickBot="1" x14ac:dyDescent="0.3">
      <c r="A55" s="181" t="s">
        <v>47</v>
      </c>
      <c r="B55" s="182" t="s">
        <v>3</v>
      </c>
      <c r="C55" s="183" t="s">
        <v>19</v>
      </c>
      <c r="D55" s="5" t="s">
        <v>98</v>
      </c>
      <c r="E55" s="191" t="s">
        <v>20</v>
      </c>
      <c r="F55" s="238" t="s">
        <v>5</v>
      </c>
      <c r="G55" s="239" t="s">
        <v>6</v>
      </c>
      <c r="H55" s="263" t="s">
        <v>155</v>
      </c>
      <c r="I55" s="271" t="s">
        <v>7</v>
      </c>
      <c r="J55" s="77"/>
    </row>
    <row r="56" spans="1:10" ht="16.5" thickTop="1" x14ac:dyDescent="0.25">
      <c r="A56" s="78" t="s">
        <v>104</v>
      </c>
      <c r="B56" s="155">
        <v>4362</v>
      </c>
      <c r="C56" s="162">
        <v>1226</v>
      </c>
      <c r="D56" s="178">
        <v>4605</v>
      </c>
      <c r="E56" s="73">
        <v>5500</v>
      </c>
      <c r="F56" s="11">
        <v>5500</v>
      </c>
      <c r="G56" s="12">
        <v>5500</v>
      </c>
      <c r="H56" s="13">
        <v>592</v>
      </c>
      <c r="I56" s="266">
        <v>5500</v>
      </c>
      <c r="J56" s="79"/>
    </row>
    <row r="57" spans="1:10" ht="15.75" x14ac:dyDescent="0.25">
      <c r="A57" s="80" t="s">
        <v>48</v>
      </c>
      <c r="B57" s="156">
        <v>2156</v>
      </c>
      <c r="C57" s="157">
        <v>2762</v>
      </c>
      <c r="D57" s="153">
        <v>2501</v>
      </c>
      <c r="E57" s="20">
        <v>3000</v>
      </c>
      <c r="F57" s="17">
        <v>2000</v>
      </c>
      <c r="G57" s="18">
        <v>2000</v>
      </c>
      <c r="H57" s="19">
        <v>0</v>
      </c>
      <c r="I57" s="267">
        <v>2000</v>
      </c>
      <c r="J57" s="48"/>
    </row>
    <row r="58" spans="1:10" ht="15.75" x14ac:dyDescent="0.25">
      <c r="A58" s="80" t="s">
        <v>42</v>
      </c>
      <c r="B58" s="156">
        <v>1389</v>
      </c>
      <c r="C58" s="157">
        <v>1361</v>
      </c>
      <c r="D58" s="153">
        <v>1055</v>
      </c>
      <c r="E58" s="16">
        <v>2000</v>
      </c>
      <c r="F58" s="17">
        <v>1500</v>
      </c>
      <c r="G58" s="18">
        <v>1500</v>
      </c>
      <c r="H58" s="19">
        <v>0</v>
      </c>
      <c r="I58" s="267">
        <v>1500</v>
      </c>
      <c r="J58" s="46"/>
    </row>
    <row r="59" spans="1:10" ht="15.75" x14ac:dyDescent="0.25">
      <c r="A59" s="80" t="s">
        <v>43</v>
      </c>
      <c r="B59" s="156">
        <v>3617</v>
      </c>
      <c r="C59" s="157">
        <v>1762</v>
      </c>
      <c r="D59" s="153">
        <v>3044</v>
      </c>
      <c r="E59" s="16">
        <v>4600</v>
      </c>
      <c r="F59" s="17">
        <v>4000</v>
      </c>
      <c r="G59" s="18">
        <v>4000</v>
      </c>
      <c r="H59" s="19">
        <v>530</v>
      </c>
      <c r="I59" s="267">
        <v>4000</v>
      </c>
      <c r="J59" s="46"/>
    </row>
    <row r="60" spans="1:10" ht="15.75" x14ac:dyDescent="0.25">
      <c r="A60" s="80" t="s">
        <v>40</v>
      </c>
      <c r="B60" s="156">
        <v>10771</v>
      </c>
      <c r="C60" s="157">
        <v>2969</v>
      </c>
      <c r="D60" s="153">
        <v>13955</v>
      </c>
      <c r="E60" s="16">
        <v>175000</v>
      </c>
      <c r="F60" s="17">
        <v>200000</v>
      </c>
      <c r="G60" s="18">
        <v>200000</v>
      </c>
      <c r="H60" s="19">
        <v>-4678</v>
      </c>
      <c r="I60" s="267">
        <v>200000</v>
      </c>
      <c r="J60" s="144"/>
    </row>
    <row r="61" spans="1:10" ht="15.75" x14ac:dyDescent="0.25">
      <c r="A61" s="80" t="s">
        <v>49</v>
      </c>
      <c r="B61" s="156">
        <v>70</v>
      </c>
      <c r="C61" s="157">
        <v>70</v>
      </c>
      <c r="D61" s="153">
        <v>70</v>
      </c>
      <c r="E61" s="16">
        <v>250</v>
      </c>
      <c r="F61" s="17">
        <v>100</v>
      </c>
      <c r="G61" s="18">
        <v>100</v>
      </c>
      <c r="H61" s="19">
        <v>0</v>
      </c>
      <c r="I61" s="267">
        <v>100</v>
      </c>
      <c r="J61" s="46"/>
    </row>
    <row r="62" spans="1:10" ht="15.75" x14ac:dyDescent="0.25">
      <c r="A62" s="80" t="s">
        <v>50</v>
      </c>
      <c r="B62" s="156">
        <v>515</v>
      </c>
      <c r="C62" s="157">
        <v>0</v>
      </c>
      <c r="D62" s="153">
        <v>26</v>
      </c>
      <c r="E62" s="16">
        <v>1000</v>
      </c>
      <c r="F62" s="17">
        <v>750</v>
      </c>
      <c r="G62" s="18">
        <v>750</v>
      </c>
      <c r="H62" s="19">
        <v>0</v>
      </c>
      <c r="I62" s="267">
        <v>750</v>
      </c>
      <c r="J62" s="48"/>
    </row>
    <row r="63" spans="1:10" ht="15.75" x14ac:dyDescent="0.25">
      <c r="A63" s="80" t="s">
        <v>44</v>
      </c>
      <c r="B63" s="156">
        <v>6433</v>
      </c>
      <c r="C63" s="157">
        <v>3320</v>
      </c>
      <c r="D63" s="153">
        <v>4299</v>
      </c>
      <c r="E63" s="20">
        <v>4000</v>
      </c>
      <c r="F63" s="17">
        <v>5000</v>
      </c>
      <c r="G63" s="18">
        <v>5000</v>
      </c>
      <c r="H63" s="19">
        <v>325</v>
      </c>
      <c r="I63" s="267">
        <v>5000</v>
      </c>
      <c r="J63" s="48"/>
    </row>
    <row r="64" spans="1:10" ht="31.5" x14ac:dyDescent="0.25">
      <c r="A64" s="222" t="s">
        <v>51</v>
      </c>
      <c r="B64" s="156">
        <v>-31500</v>
      </c>
      <c r="C64" s="157">
        <v>-7500</v>
      </c>
      <c r="D64" s="153">
        <v>-30000</v>
      </c>
      <c r="E64" s="66">
        <v>-31500</v>
      </c>
      <c r="F64" s="17">
        <v>-33500</v>
      </c>
      <c r="G64" s="18">
        <v>-33500</v>
      </c>
      <c r="H64" s="19">
        <v>0</v>
      </c>
      <c r="I64" s="267">
        <v>-33500</v>
      </c>
      <c r="J64" s="48"/>
    </row>
    <row r="65" spans="1:10" ht="16.5" thickBot="1" x14ac:dyDescent="0.3">
      <c r="A65" s="223" t="s">
        <v>52</v>
      </c>
      <c r="B65" s="158">
        <v>-4899</v>
      </c>
      <c r="C65" s="192">
        <v>-6728</v>
      </c>
      <c r="D65" s="194">
        <v>-6304</v>
      </c>
      <c r="E65" s="75">
        <v>-5700</v>
      </c>
      <c r="F65" s="17">
        <v>-5200</v>
      </c>
      <c r="G65" s="18">
        <v>-5200</v>
      </c>
      <c r="H65" s="19">
        <v>-1252</v>
      </c>
      <c r="I65" s="267">
        <v>-5200</v>
      </c>
      <c r="J65" s="28"/>
    </row>
    <row r="66" spans="1:10" ht="17.25" thickTop="1" thickBot="1" x14ac:dyDescent="0.3">
      <c r="A66" s="223" t="s">
        <v>100</v>
      </c>
      <c r="B66" s="159"/>
      <c r="C66" s="193"/>
      <c r="D66" s="186">
        <v>-1000</v>
      </c>
      <c r="E66" s="75">
        <v>-5700</v>
      </c>
      <c r="F66" s="54"/>
      <c r="G66" s="55"/>
      <c r="H66" s="56"/>
      <c r="I66" s="278"/>
      <c r="J66" s="28"/>
    </row>
    <row r="67" spans="1:10" ht="20.25" thickTop="1" thickBot="1" x14ac:dyDescent="0.3">
      <c r="A67" s="29" t="s">
        <v>17</v>
      </c>
      <c r="B67" s="160">
        <f t="shared" ref="B67:D67" si="5">SUM(B56:B66)</f>
        <v>-7086</v>
      </c>
      <c r="C67" s="164">
        <f t="shared" si="5"/>
        <v>-758</v>
      </c>
      <c r="D67" s="180">
        <f t="shared" si="5"/>
        <v>-7749</v>
      </c>
      <c r="E67" s="53">
        <f>SUM(E56:E66)</f>
        <v>152450</v>
      </c>
      <c r="F67" s="31">
        <f>SUM(F56:F66)</f>
        <v>180150</v>
      </c>
      <c r="G67" s="32">
        <f>SUM(G56:G66)</f>
        <v>180150</v>
      </c>
      <c r="H67" s="33">
        <f>SUM(H56:H66)</f>
        <v>-4483</v>
      </c>
      <c r="I67" s="270">
        <f>SUM(I56:I66)</f>
        <v>180150</v>
      </c>
      <c r="J67" s="34"/>
    </row>
    <row r="68" spans="1:10" ht="33" thickTop="1" thickBot="1" x14ac:dyDescent="0.3">
      <c r="A68" s="181" t="s">
        <v>53</v>
      </c>
      <c r="B68" s="182" t="s">
        <v>3</v>
      </c>
      <c r="C68" s="183" t="s">
        <v>19</v>
      </c>
      <c r="D68" s="5" t="s">
        <v>98</v>
      </c>
      <c r="E68" s="38" t="s">
        <v>20</v>
      </c>
      <c r="F68" s="39" t="s">
        <v>5</v>
      </c>
      <c r="G68" s="40" t="s">
        <v>6</v>
      </c>
      <c r="H68" s="263" t="s">
        <v>155</v>
      </c>
      <c r="I68" s="274" t="s">
        <v>7</v>
      </c>
      <c r="J68" s="77"/>
    </row>
    <row r="69" spans="1:10" ht="16.5" thickTop="1" x14ac:dyDescent="0.25">
      <c r="A69" s="57" t="s">
        <v>54</v>
      </c>
      <c r="B69" s="165">
        <v>65</v>
      </c>
      <c r="C69" s="162">
        <v>361</v>
      </c>
      <c r="D69" s="190">
        <v>588</v>
      </c>
      <c r="E69" s="73">
        <v>2000</v>
      </c>
      <c r="F69" s="59">
        <v>1000</v>
      </c>
      <c r="G69" s="60">
        <v>1000</v>
      </c>
      <c r="H69" s="61">
        <v>0</v>
      </c>
      <c r="I69" s="275">
        <v>1000</v>
      </c>
      <c r="J69" s="79"/>
    </row>
    <row r="70" spans="1:10" ht="15.75" x14ac:dyDescent="0.25">
      <c r="A70" s="45" t="s">
        <v>55</v>
      </c>
      <c r="B70" s="156">
        <v>9148</v>
      </c>
      <c r="C70" s="157">
        <v>9148</v>
      </c>
      <c r="D70" s="153">
        <v>9148</v>
      </c>
      <c r="E70" s="240"/>
      <c r="F70" s="11">
        <v>9150</v>
      </c>
      <c r="G70" s="12">
        <v>9150</v>
      </c>
      <c r="H70" s="13">
        <v>0</v>
      </c>
      <c r="I70" s="266">
        <v>9150</v>
      </c>
      <c r="J70" s="79"/>
    </row>
    <row r="71" spans="1:10" ht="15.75" x14ac:dyDescent="0.25">
      <c r="A71" s="45" t="s">
        <v>56</v>
      </c>
      <c r="B71" s="156">
        <v>9</v>
      </c>
      <c r="C71" s="157">
        <v>275</v>
      </c>
      <c r="D71" s="153">
        <v>1853</v>
      </c>
      <c r="E71" s="240"/>
      <c r="F71" s="11">
        <v>1000</v>
      </c>
      <c r="G71" s="12">
        <v>1000</v>
      </c>
      <c r="H71" s="13">
        <v>222</v>
      </c>
      <c r="I71" s="266">
        <v>1000</v>
      </c>
      <c r="J71" s="79"/>
    </row>
    <row r="72" spans="1:10" ht="15.75" x14ac:dyDescent="0.25">
      <c r="A72" s="45" t="s">
        <v>57</v>
      </c>
      <c r="B72" s="156">
        <v>579</v>
      </c>
      <c r="C72" s="157">
        <v>309</v>
      </c>
      <c r="D72" s="153">
        <v>13</v>
      </c>
      <c r="E72" s="240"/>
      <c r="F72" s="11"/>
      <c r="G72" s="12"/>
      <c r="H72" s="13"/>
      <c r="I72" s="266"/>
      <c r="J72" s="79"/>
    </row>
    <row r="73" spans="1:10" ht="15.75" x14ac:dyDescent="0.25">
      <c r="A73" s="45" t="s">
        <v>115</v>
      </c>
      <c r="B73" s="156">
        <v>1962</v>
      </c>
      <c r="C73" s="157">
        <v>2089</v>
      </c>
      <c r="D73" s="153">
        <v>2001</v>
      </c>
      <c r="E73" s="20">
        <v>2000</v>
      </c>
      <c r="F73" s="17">
        <v>2000</v>
      </c>
      <c r="G73" s="18">
        <v>2000</v>
      </c>
      <c r="H73" s="19">
        <v>332</v>
      </c>
      <c r="I73" s="267">
        <v>2000</v>
      </c>
      <c r="J73" s="48"/>
    </row>
    <row r="74" spans="1:10" ht="15.75" x14ac:dyDescent="0.25">
      <c r="A74" s="45" t="s">
        <v>105</v>
      </c>
      <c r="B74" s="156">
        <v>1543</v>
      </c>
      <c r="C74" s="157">
        <v>3127</v>
      </c>
      <c r="D74" s="153">
        <v>1437</v>
      </c>
      <c r="E74" s="81">
        <v>2250</v>
      </c>
      <c r="F74" s="17">
        <v>2250</v>
      </c>
      <c r="G74" s="18">
        <v>2250</v>
      </c>
      <c r="H74" s="19">
        <v>11</v>
      </c>
      <c r="I74" s="267">
        <v>2250</v>
      </c>
      <c r="J74" s="48"/>
    </row>
    <row r="75" spans="1:10" ht="15.75" x14ac:dyDescent="0.25">
      <c r="A75" s="45" t="s">
        <v>58</v>
      </c>
      <c r="B75" s="156">
        <v>6122</v>
      </c>
      <c r="C75" s="157">
        <v>-3230</v>
      </c>
      <c r="D75" s="153">
        <v>198</v>
      </c>
      <c r="E75" s="16">
        <v>5000</v>
      </c>
      <c r="F75" s="17">
        <v>5000</v>
      </c>
      <c r="G75" s="18">
        <v>5000</v>
      </c>
      <c r="H75" s="19">
        <v>0</v>
      </c>
      <c r="I75" s="267">
        <v>5000</v>
      </c>
      <c r="J75" s="21"/>
    </row>
    <row r="76" spans="1:10" ht="15.75" x14ac:dyDescent="0.25">
      <c r="A76" s="82" t="s">
        <v>59</v>
      </c>
      <c r="B76" s="156">
        <v>-1</v>
      </c>
      <c r="C76" s="157">
        <v>-1</v>
      </c>
      <c r="D76" s="153">
        <v>-1</v>
      </c>
      <c r="E76" s="83">
        <v>-5</v>
      </c>
      <c r="F76" s="17">
        <v>-1</v>
      </c>
      <c r="G76" s="18">
        <v>-1</v>
      </c>
      <c r="H76" s="19">
        <v>0</v>
      </c>
      <c r="I76" s="267">
        <v>-1</v>
      </c>
      <c r="J76" s="48"/>
    </row>
    <row r="77" spans="1:10" ht="15.75" x14ac:dyDescent="0.25">
      <c r="A77" s="82" t="s">
        <v>60</v>
      </c>
      <c r="B77" s="156">
        <v>-1</v>
      </c>
      <c r="C77" s="157">
        <v>-3</v>
      </c>
      <c r="D77" s="153">
        <v>-3</v>
      </c>
      <c r="E77" s="83">
        <v>-3</v>
      </c>
      <c r="F77" s="17">
        <v>-3</v>
      </c>
      <c r="G77" s="18">
        <v>-3</v>
      </c>
      <c r="H77" s="19">
        <v>0</v>
      </c>
      <c r="I77" s="267">
        <v>-3</v>
      </c>
      <c r="J77" s="48"/>
    </row>
    <row r="78" spans="1:10" ht="31.5" x14ac:dyDescent="0.25">
      <c r="A78" s="84" t="s">
        <v>61</v>
      </c>
      <c r="B78" s="156">
        <v>-200</v>
      </c>
      <c r="C78" s="157"/>
      <c r="D78" s="153"/>
      <c r="E78" s="83">
        <v>0</v>
      </c>
      <c r="F78" s="17"/>
      <c r="G78" s="18"/>
      <c r="H78" s="19"/>
      <c r="I78" s="267"/>
      <c r="J78" s="48"/>
    </row>
    <row r="79" spans="1:10" ht="15.75" x14ac:dyDescent="0.25">
      <c r="A79" s="82" t="s">
        <v>94</v>
      </c>
      <c r="B79" s="156">
        <v>-10200</v>
      </c>
      <c r="C79" s="157">
        <v>-10200</v>
      </c>
      <c r="D79" s="153">
        <v>-10756</v>
      </c>
      <c r="E79" s="47">
        <v>-9350</v>
      </c>
      <c r="F79" s="17">
        <v>-11700</v>
      </c>
      <c r="G79" s="18">
        <v>-11700</v>
      </c>
      <c r="H79" s="19">
        <v>-1950</v>
      </c>
      <c r="I79" s="267">
        <v>-11700</v>
      </c>
      <c r="J79" s="62"/>
    </row>
    <row r="80" spans="1:10" ht="16.5" thickBot="1" x14ac:dyDescent="0.3">
      <c r="A80" s="85" t="s">
        <v>95</v>
      </c>
      <c r="B80" s="158">
        <v>-8340</v>
      </c>
      <c r="C80" s="167">
        <v>-8340</v>
      </c>
      <c r="D80" s="179">
        <v>-8660</v>
      </c>
      <c r="E80" s="195">
        <v>-7645</v>
      </c>
      <c r="F80" s="25">
        <v>-9300</v>
      </c>
      <c r="G80" s="26">
        <v>-9300</v>
      </c>
      <c r="H80" s="27">
        <v>-1550</v>
      </c>
      <c r="I80" s="269">
        <v>-9300</v>
      </c>
      <c r="J80" s="62"/>
    </row>
    <row r="81" spans="1:10" ht="20.25" thickTop="1" thickBot="1" x14ac:dyDescent="0.3">
      <c r="A81" s="29" t="s">
        <v>17</v>
      </c>
      <c r="B81" s="160">
        <f t="shared" ref="B81:I81" si="6">SUM(B69:B80)</f>
        <v>686</v>
      </c>
      <c r="C81" s="164">
        <f t="shared" si="6"/>
        <v>-6465</v>
      </c>
      <c r="D81" s="180">
        <f t="shared" si="6"/>
        <v>-4182</v>
      </c>
      <c r="E81" s="30">
        <f t="shared" si="6"/>
        <v>-5753</v>
      </c>
      <c r="F81" s="31">
        <f t="shared" si="6"/>
        <v>-604</v>
      </c>
      <c r="G81" s="32">
        <f t="shared" si="6"/>
        <v>-604</v>
      </c>
      <c r="H81" s="33">
        <f t="shared" si="6"/>
        <v>-2935</v>
      </c>
      <c r="I81" s="277">
        <f t="shared" si="6"/>
        <v>-604</v>
      </c>
      <c r="J81" s="34"/>
    </row>
    <row r="82" spans="1:10" ht="33" thickTop="1" thickBot="1" x14ac:dyDescent="0.3">
      <c r="A82" s="181" t="s">
        <v>62</v>
      </c>
      <c r="B82" s="182" t="s">
        <v>3</v>
      </c>
      <c r="C82" s="183" t="s">
        <v>19</v>
      </c>
      <c r="D82" s="5" t="s">
        <v>98</v>
      </c>
      <c r="E82" s="191" t="s">
        <v>20</v>
      </c>
      <c r="F82" s="7" t="s">
        <v>5</v>
      </c>
      <c r="G82" s="76" t="s">
        <v>6</v>
      </c>
      <c r="H82" s="263" t="s">
        <v>155</v>
      </c>
      <c r="I82" s="279" t="s">
        <v>7</v>
      </c>
      <c r="J82" s="77"/>
    </row>
    <row r="83" spans="1:10" ht="16.5" thickTop="1" x14ac:dyDescent="0.25">
      <c r="A83" s="57" t="s">
        <v>41</v>
      </c>
      <c r="B83" s="165">
        <v>4069</v>
      </c>
      <c r="C83" s="228">
        <v>4441</v>
      </c>
      <c r="D83" s="196">
        <v>4441</v>
      </c>
      <c r="E83" s="86">
        <v>5000</v>
      </c>
      <c r="F83" s="87">
        <v>4750</v>
      </c>
      <c r="G83" s="88">
        <v>4750</v>
      </c>
      <c r="H83" s="89">
        <v>4441</v>
      </c>
      <c r="I83" s="275">
        <v>4750</v>
      </c>
      <c r="J83" s="62"/>
    </row>
    <row r="84" spans="1:10" ht="15.75" x14ac:dyDescent="0.25">
      <c r="A84" s="45" t="s">
        <v>42</v>
      </c>
      <c r="B84" s="156">
        <v>127</v>
      </c>
      <c r="C84" s="157">
        <v>144</v>
      </c>
      <c r="D84" s="197">
        <v>173</v>
      </c>
      <c r="E84" s="90">
        <v>150</v>
      </c>
      <c r="F84" s="91">
        <v>150</v>
      </c>
      <c r="G84" s="92">
        <v>150</v>
      </c>
      <c r="H84" s="93">
        <v>0</v>
      </c>
      <c r="I84" s="267">
        <v>150</v>
      </c>
      <c r="J84" s="62"/>
    </row>
    <row r="85" spans="1:10" ht="15.75" x14ac:dyDescent="0.25">
      <c r="A85" s="15" t="s">
        <v>106</v>
      </c>
      <c r="B85" s="156"/>
      <c r="C85" s="157"/>
      <c r="D85" s="197">
        <v>706</v>
      </c>
      <c r="E85" s="90"/>
      <c r="F85" s="91">
        <v>550</v>
      </c>
      <c r="G85" s="92">
        <v>550</v>
      </c>
      <c r="H85" s="93">
        <v>52</v>
      </c>
      <c r="I85" s="267">
        <v>550</v>
      </c>
      <c r="J85" s="62"/>
    </row>
    <row r="86" spans="1:10" ht="31.5" x14ac:dyDescent="0.25">
      <c r="A86" s="45" t="s">
        <v>63</v>
      </c>
      <c r="B86" s="156">
        <v>21179</v>
      </c>
      <c r="C86" s="157">
        <v>18009</v>
      </c>
      <c r="D86" s="197">
        <v>20613</v>
      </c>
      <c r="E86" s="94">
        <v>23000</v>
      </c>
      <c r="F86" s="91">
        <v>23000</v>
      </c>
      <c r="G86" s="92">
        <v>23000</v>
      </c>
      <c r="H86" s="93">
        <v>1431</v>
      </c>
      <c r="I86" s="267">
        <v>23000</v>
      </c>
      <c r="J86" s="62"/>
    </row>
    <row r="87" spans="1:10" ht="31.5" x14ac:dyDescent="0.25">
      <c r="A87" s="45" t="s">
        <v>64</v>
      </c>
      <c r="B87" s="156">
        <v>1495</v>
      </c>
      <c r="C87" s="157">
        <v>1357</v>
      </c>
      <c r="D87" s="197">
        <v>-32</v>
      </c>
      <c r="E87" s="95">
        <v>3000</v>
      </c>
      <c r="F87" s="91">
        <v>1000</v>
      </c>
      <c r="G87" s="92">
        <v>1000</v>
      </c>
      <c r="H87" s="93">
        <v>0</v>
      </c>
      <c r="I87" s="267">
        <v>1000</v>
      </c>
      <c r="J87" s="143"/>
    </row>
    <row r="88" spans="1:10" ht="15.75" x14ac:dyDescent="0.25">
      <c r="A88" s="45" t="s">
        <v>65</v>
      </c>
      <c r="B88" s="156">
        <v>0</v>
      </c>
      <c r="C88" s="159">
        <v>150</v>
      </c>
      <c r="D88" s="197">
        <v>0</v>
      </c>
      <c r="E88" s="96">
        <v>500</v>
      </c>
      <c r="F88" s="91">
        <v>1000</v>
      </c>
      <c r="G88" s="92">
        <v>1000</v>
      </c>
      <c r="H88" s="93">
        <v>0</v>
      </c>
      <c r="I88" s="267">
        <v>1000</v>
      </c>
      <c r="J88" s="143"/>
    </row>
    <row r="89" spans="1:10" ht="16.5" thickBot="1" x14ac:dyDescent="0.3">
      <c r="A89" s="224" t="s">
        <v>107</v>
      </c>
      <c r="B89" s="156">
        <v>-11375</v>
      </c>
      <c r="C89" s="172">
        <v>-11435</v>
      </c>
      <c r="D89" s="197">
        <v>-12000</v>
      </c>
      <c r="E89" s="97">
        <v>-8000</v>
      </c>
      <c r="F89" s="91">
        <v>-8000</v>
      </c>
      <c r="G89" s="92">
        <v>-8000</v>
      </c>
      <c r="H89" s="93">
        <v>-1010</v>
      </c>
      <c r="I89" s="267">
        <v>-8000</v>
      </c>
      <c r="J89" s="48"/>
    </row>
    <row r="90" spans="1:10" ht="20.25" thickTop="1" thickBot="1" x14ac:dyDescent="0.3">
      <c r="A90" s="29" t="s">
        <v>17</v>
      </c>
      <c r="B90" s="160">
        <f t="shared" ref="B90:I90" si="7">SUM(B83:B89)</f>
        <v>15495</v>
      </c>
      <c r="C90" s="161">
        <f t="shared" si="7"/>
        <v>12666</v>
      </c>
      <c r="D90" s="199">
        <f t="shared" si="7"/>
        <v>13901</v>
      </c>
      <c r="E90" s="30">
        <f t="shared" si="7"/>
        <v>23650</v>
      </c>
      <c r="F90" s="200">
        <f t="shared" si="7"/>
        <v>22450</v>
      </c>
      <c r="G90" s="201">
        <f t="shared" si="7"/>
        <v>22450</v>
      </c>
      <c r="H90" s="202">
        <f t="shared" si="7"/>
        <v>4914</v>
      </c>
      <c r="I90" s="277">
        <f t="shared" si="7"/>
        <v>22450</v>
      </c>
      <c r="J90" s="34"/>
    </row>
    <row r="91" spans="1:10" ht="33" thickTop="1" thickBot="1" x14ac:dyDescent="0.3">
      <c r="A91" s="181" t="s">
        <v>66</v>
      </c>
      <c r="B91" s="182" t="s">
        <v>3</v>
      </c>
      <c r="C91" s="183" t="s">
        <v>19</v>
      </c>
      <c r="D91" s="5" t="s">
        <v>98</v>
      </c>
      <c r="E91" s="198" t="s">
        <v>20</v>
      </c>
      <c r="F91" s="7" t="s">
        <v>5</v>
      </c>
      <c r="G91" s="76" t="s">
        <v>6</v>
      </c>
      <c r="H91" s="263" t="s">
        <v>155</v>
      </c>
      <c r="I91" s="279" t="s">
        <v>7</v>
      </c>
      <c r="J91" s="77"/>
    </row>
    <row r="92" spans="1:10" ht="16.5" thickTop="1" x14ac:dyDescent="0.25">
      <c r="A92" s="99" t="s">
        <v>108</v>
      </c>
      <c r="B92" s="165">
        <v>0</v>
      </c>
      <c r="C92" s="171">
        <v>80</v>
      </c>
      <c r="D92" s="190">
        <v>162</v>
      </c>
      <c r="E92" s="100">
        <v>600</v>
      </c>
      <c r="F92" s="59">
        <v>500</v>
      </c>
      <c r="G92" s="60">
        <v>500</v>
      </c>
      <c r="H92" s="61">
        <v>0</v>
      </c>
      <c r="I92" s="275">
        <v>500</v>
      </c>
      <c r="J92" s="62"/>
    </row>
    <row r="93" spans="1:10" ht="15.75" x14ac:dyDescent="0.25">
      <c r="A93" s="45" t="s">
        <v>67</v>
      </c>
      <c r="B93" s="156">
        <v>414</v>
      </c>
      <c r="C93" s="172">
        <v>322</v>
      </c>
      <c r="D93" s="153">
        <v>857</v>
      </c>
      <c r="E93" s="94">
        <v>1000</v>
      </c>
      <c r="F93" s="17">
        <v>500</v>
      </c>
      <c r="G93" s="18">
        <v>500</v>
      </c>
      <c r="H93" s="19">
        <v>-35</v>
      </c>
      <c r="I93" s="267">
        <v>500</v>
      </c>
      <c r="J93" s="62"/>
    </row>
    <row r="94" spans="1:10" ht="15.75" x14ac:dyDescent="0.25">
      <c r="A94" s="45" t="s">
        <v>68</v>
      </c>
      <c r="B94" s="156">
        <v>57</v>
      </c>
      <c r="C94" s="172">
        <v>800</v>
      </c>
      <c r="D94" s="153">
        <v>108</v>
      </c>
      <c r="E94" s="94">
        <v>250</v>
      </c>
      <c r="F94" s="17">
        <v>100</v>
      </c>
      <c r="G94" s="18">
        <v>100</v>
      </c>
      <c r="H94" s="19">
        <v>9</v>
      </c>
      <c r="I94" s="267">
        <v>100</v>
      </c>
      <c r="J94" s="62"/>
    </row>
    <row r="95" spans="1:10" ht="16.5" thickBot="1" x14ac:dyDescent="0.3">
      <c r="A95" s="227" t="s">
        <v>69</v>
      </c>
      <c r="B95" s="158">
        <v>-210</v>
      </c>
      <c r="C95" s="173">
        <v>-208</v>
      </c>
      <c r="D95" s="179">
        <v>-200</v>
      </c>
      <c r="E95" s="101">
        <v>-210</v>
      </c>
      <c r="F95" s="25">
        <v>-200</v>
      </c>
      <c r="G95" s="26">
        <v>-200</v>
      </c>
      <c r="H95" s="27">
        <v>0</v>
      </c>
      <c r="I95" s="269">
        <v>-200</v>
      </c>
      <c r="J95" s="48"/>
    </row>
    <row r="96" spans="1:10" ht="17.25" thickTop="1" thickBot="1" x14ac:dyDescent="0.3">
      <c r="A96" s="102" t="s">
        <v>17</v>
      </c>
      <c r="B96" s="160">
        <f t="shared" ref="B96:D96" si="8">SUM(B92:B95)</f>
        <v>261</v>
      </c>
      <c r="C96" s="229">
        <f t="shared" si="8"/>
        <v>994</v>
      </c>
      <c r="D96" s="180">
        <f t="shared" si="8"/>
        <v>927</v>
      </c>
      <c r="E96" s="53">
        <f t="shared" ref="E96:I96" si="9">SUM(E92:E95)</f>
        <v>1640</v>
      </c>
      <c r="F96" s="70">
        <f t="shared" si="9"/>
        <v>900</v>
      </c>
      <c r="G96" s="71">
        <f t="shared" si="9"/>
        <v>900</v>
      </c>
      <c r="H96" s="72">
        <f t="shared" si="9"/>
        <v>-26</v>
      </c>
      <c r="I96" s="280">
        <f t="shared" si="9"/>
        <v>900</v>
      </c>
      <c r="J96" s="34"/>
    </row>
    <row r="97" spans="1:10" ht="33" thickTop="1" thickBot="1" x14ac:dyDescent="0.3">
      <c r="A97" s="181" t="s">
        <v>70</v>
      </c>
      <c r="B97" s="182" t="s">
        <v>3</v>
      </c>
      <c r="C97" s="183" t="s">
        <v>19</v>
      </c>
      <c r="D97" s="5" t="s">
        <v>98</v>
      </c>
      <c r="E97" s="98" t="s">
        <v>20</v>
      </c>
      <c r="F97" s="39" t="s">
        <v>5</v>
      </c>
      <c r="G97" s="40" t="s">
        <v>6</v>
      </c>
      <c r="H97" s="263" t="s">
        <v>155</v>
      </c>
      <c r="I97" s="281" t="s">
        <v>7</v>
      </c>
      <c r="J97" s="34"/>
    </row>
    <row r="98" spans="1:10" ht="16.5" thickTop="1" x14ac:dyDescent="0.25">
      <c r="A98" s="57" t="s">
        <v>71</v>
      </c>
      <c r="B98" s="165">
        <v>150</v>
      </c>
      <c r="C98" s="171">
        <v>98</v>
      </c>
      <c r="D98" s="190">
        <v>104</v>
      </c>
      <c r="E98" s="103">
        <v>300</v>
      </c>
      <c r="F98" s="59">
        <v>100</v>
      </c>
      <c r="G98" s="60">
        <v>100</v>
      </c>
      <c r="H98" s="61">
        <v>23</v>
      </c>
      <c r="I98" s="275">
        <v>100</v>
      </c>
      <c r="J98" s="48"/>
    </row>
    <row r="99" spans="1:10" ht="23.25" x14ac:dyDescent="0.25">
      <c r="A99" s="104" t="s">
        <v>72</v>
      </c>
      <c r="B99" s="169">
        <v>-494000</v>
      </c>
      <c r="C99" s="230">
        <v>-535280</v>
      </c>
      <c r="D99" s="231">
        <v>-545986</v>
      </c>
      <c r="E99" s="105">
        <v>-535280</v>
      </c>
      <c r="F99" s="106">
        <v>-545986</v>
      </c>
      <c r="G99" s="107">
        <v>-545986</v>
      </c>
      <c r="H99" s="108">
        <v>-272993</v>
      </c>
      <c r="I99" s="282">
        <v>-545986</v>
      </c>
      <c r="J99" s="109"/>
    </row>
    <row r="100" spans="1:10" ht="15.75" x14ac:dyDescent="0.25">
      <c r="A100" s="224" t="s">
        <v>73</v>
      </c>
      <c r="B100" s="156">
        <v>-20040</v>
      </c>
      <c r="C100" s="172">
        <v>-10020</v>
      </c>
      <c r="D100" s="153">
        <v>0</v>
      </c>
      <c r="E100" s="110">
        <v>-10020</v>
      </c>
      <c r="F100" s="17"/>
      <c r="G100" s="18"/>
      <c r="H100" s="19"/>
      <c r="I100" s="267"/>
      <c r="J100" s="48"/>
    </row>
    <row r="101" spans="1:10" ht="16.5" thickBot="1" x14ac:dyDescent="0.3">
      <c r="A101" s="233" t="s">
        <v>74</v>
      </c>
      <c r="B101" s="156">
        <v>0</v>
      </c>
      <c r="C101" s="232">
        <v>0</v>
      </c>
      <c r="D101" s="179">
        <v>0</v>
      </c>
      <c r="E101" s="203">
        <v>0</v>
      </c>
      <c r="F101" s="25">
        <v>-105000</v>
      </c>
      <c r="G101" s="26">
        <v>-105000</v>
      </c>
      <c r="H101" s="27">
        <v>0</v>
      </c>
      <c r="I101" s="269">
        <v>-105000</v>
      </c>
      <c r="J101" s="111"/>
    </row>
    <row r="102" spans="1:10" ht="20.25" thickTop="1" thickBot="1" x14ac:dyDescent="0.3">
      <c r="A102" s="29" t="s">
        <v>17</v>
      </c>
      <c r="B102" s="170">
        <f>SUM(B98:B101)</f>
        <v>-513890</v>
      </c>
      <c r="C102" s="204">
        <f>SUM(C98:C101)</f>
        <v>-545202</v>
      </c>
      <c r="D102" s="205">
        <f t="shared" ref="D102" si="10">SUM(D98:D101)</f>
        <v>-545882</v>
      </c>
      <c r="E102" s="206">
        <f>SUM(E98:E101)</f>
        <v>-545000</v>
      </c>
      <c r="F102" s="207">
        <f t="shared" ref="F102:I102" si="11">SUM(F98:F101)</f>
        <v>-650886</v>
      </c>
      <c r="G102" s="208">
        <f t="shared" si="11"/>
        <v>-650886</v>
      </c>
      <c r="H102" s="209">
        <f t="shared" si="11"/>
        <v>-272970</v>
      </c>
      <c r="I102" s="283">
        <f t="shared" si="11"/>
        <v>-650886</v>
      </c>
      <c r="J102" s="34"/>
    </row>
    <row r="103" spans="1:10" ht="33" thickTop="1" thickBot="1" x14ac:dyDescent="0.3">
      <c r="A103" s="181" t="s">
        <v>75</v>
      </c>
      <c r="B103" s="182" t="s">
        <v>3</v>
      </c>
      <c r="C103" s="183" t="s">
        <v>19</v>
      </c>
      <c r="D103" s="5" t="s">
        <v>98</v>
      </c>
      <c r="E103" s="98" t="s">
        <v>20</v>
      </c>
      <c r="F103" s="39" t="s">
        <v>5</v>
      </c>
      <c r="G103" s="40" t="s">
        <v>6</v>
      </c>
      <c r="H103" s="263" t="s">
        <v>155</v>
      </c>
      <c r="I103" s="281" t="s">
        <v>7</v>
      </c>
      <c r="J103" s="77"/>
    </row>
    <row r="104" spans="1:10" ht="16.5" thickTop="1" x14ac:dyDescent="0.25">
      <c r="A104" s="248" t="s">
        <v>109</v>
      </c>
      <c r="B104" s="249"/>
      <c r="C104" s="232">
        <v>44168</v>
      </c>
      <c r="D104" s="250">
        <v>52508</v>
      </c>
      <c r="E104" s="251">
        <v>0</v>
      </c>
      <c r="F104" s="147">
        <v>50000</v>
      </c>
      <c r="G104" s="241">
        <v>50000</v>
      </c>
      <c r="H104" s="242">
        <v>16129</v>
      </c>
      <c r="I104" s="284">
        <v>50000</v>
      </c>
      <c r="J104" s="243"/>
    </row>
    <row r="105" spans="1:10" ht="15.75" x14ac:dyDescent="0.25">
      <c r="A105" s="112" t="s">
        <v>120</v>
      </c>
      <c r="B105" s="148">
        <v>0</v>
      </c>
      <c r="C105" s="172">
        <v>0</v>
      </c>
      <c r="D105" s="264">
        <v>0</v>
      </c>
      <c r="E105" s="136"/>
      <c r="F105" s="132">
        <v>13200</v>
      </c>
      <c r="G105" s="252">
        <v>13200</v>
      </c>
      <c r="H105" s="253">
        <v>0</v>
      </c>
      <c r="I105" s="285">
        <v>13200</v>
      </c>
      <c r="J105" s="254"/>
    </row>
    <row r="106" spans="1:10" ht="15.75" x14ac:dyDescent="0.25">
      <c r="A106" s="244" t="s">
        <v>80</v>
      </c>
      <c r="B106" s="258">
        <v>9252</v>
      </c>
      <c r="C106" s="177" t="s">
        <v>117</v>
      </c>
      <c r="D106" s="245">
        <v>3720</v>
      </c>
      <c r="E106" s="246"/>
      <c r="F106" s="247">
        <v>1000</v>
      </c>
      <c r="G106" s="255">
        <v>1000</v>
      </c>
      <c r="H106" s="256">
        <v>-3720</v>
      </c>
      <c r="I106" s="286">
        <v>1000</v>
      </c>
      <c r="J106" s="257"/>
    </row>
    <row r="107" spans="1:10" ht="15.75" x14ac:dyDescent="0.25">
      <c r="A107" s="244" t="s">
        <v>83</v>
      </c>
      <c r="B107" s="258">
        <v>6185</v>
      </c>
      <c r="C107" s="177" t="s">
        <v>117</v>
      </c>
      <c r="D107" s="245">
        <v>9500</v>
      </c>
      <c r="E107" s="246"/>
      <c r="F107" s="247">
        <v>25500</v>
      </c>
      <c r="G107" s="255">
        <v>25500</v>
      </c>
      <c r="H107" s="256">
        <v>11400</v>
      </c>
      <c r="I107" s="286">
        <v>25500</v>
      </c>
      <c r="J107" s="236" t="s">
        <v>154</v>
      </c>
    </row>
    <row r="108" spans="1:10" ht="15.75" x14ac:dyDescent="0.25">
      <c r="A108" s="244" t="s">
        <v>121</v>
      </c>
      <c r="B108" s="258" t="s">
        <v>117</v>
      </c>
      <c r="C108" s="177" t="s">
        <v>117</v>
      </c>
      <c r="D108" s="245" t="s">
        <v>117</v>
      </c>
      <c r="E108" s="246"/>
      <c r="F108" s="247">
        <v>225000</v>
      </c>
      <c r="G108" s="255">
        <v>225000</v>
      </c>
      <c r="H108" s="256">
        <v>-5988</v>
      </c>
      <c r="I108" s="286">
        <v>225000</v>
      </c>
      <c r="J108" s="236" t="s">
        <v>154</v>
      </c>
    </row>
    <row r="109" spans="1:10" ht="15.75" x14ac:dyDescent="0.25">
      <c r="A109" s="244" t="s">
        <v>85</v>
      </c>
      <c r="B109" s="258">
        <v>0</v>
      </c>
      <c r="C109" s="177">
        <v>3986</v>
      </c>
      <c r="D109" s="245">
        <v>2312</v>
      </c>
      <c r="E109" s="246"/>
      <c r="F109" s="247">
        <v>10000</v>
      </c>
      <c r="G109" s="255">
        <v>10000</v>
      </c>
      <c r="H109" s="256">
        <v>-881</v>
      </c>
      <c r="I109" s="286">
        <v>10000</v>
      </c>
      <c r="J109" s="257"/>
    </row>
    <row r="110" spans="1:10" ht="15.75" x14ac:dyDescent="0.25">
      <c r="A110" s="45" t="s">
        <v>76</v>
      </c>
      <c r="B110" s="260" t="s">
        <v>77</v>
      </c>
      <c r="C110" s="347">
        <v>71413</v>
      </c>
      <c r="D110" s="210">
        <v>0</v>
      </c>
      <c r="E110" s="131">
        <v>17600</v>
      </c>
      <c r="F110" s="132"/>
      <c r="G110" s="133"/>
      <c r="H110" s="134"/>
      <c r="I110" s="287"/>
      <c r="J110" s="143"/>
    </row>
    <row r="111" spans="1:10" ht="15.75" x14ac:dyDescent="0.25">
      <c r="A111" s="45" t="s">
        <v>78</v>
      </c>
      <c r="B111" s="260" t="s">
        <v>77</v>
      </c>
      <c r="C111" s="348"/>
      <c r="D111" s="350">
        <v>0</v>
      </c>
      <c r="E111" s="354">
        <v>25000</v>
      </c>
      <c r="F111" s="356"/>
      <c r="G111" s="358"/>
      <c r="H111" s="360"/>
      <c r="I111" s="362"/>
      <c r="J111" s="144"/>
    </row>
    <row r="112" spans="1:10" ht="15.75" x14ac:dyDescent="0.25">
      <c r="A112" s="45" t="s">
        <v>79</v>
      </c>
      <c r="B112" s="260" t="s">
        <v>77</v>
      </c>
      <c r="C112" s="348"/>
      <c r="D112" s="351"/>
      <c r="E112" s="355"/>
      <c r="F112" s="357"/>
      <c r="G112" s="359"/>
      <c r="H112" s="361"/>
      <c r="I112" s="363"/>
      <c r="J112" s="144"/>
    </row>
    <row r="113" spans="1:10" ht="15.75" x14ac:dyDescent="0.25">
      <c r="A113" s="45" t="s">
        <v>80</v>
      </c>
      <c r="B113" s="148" t="s">
        <v>116</v>
      </c>
      <c r="C113" s="348"/>
      <c r="D113" s="210" t="s">
        <v>116</v>
      </c>
      <c r="E113" s="131">
        <v>1000</v>
      </c>
      <c r="F113" s="132"/>
      <c r="G113" s="133"/>
      <c r="H113" s="134"/>
      <c r="I113" s="287"/>
      <c r="J113" s="144"/>
    </row>
    <row r="114" spans="1:10" ht="31.5" x14ac:dyDescent="0.25">
      <c r="A114" s="45" t="s">
        <v>81</v>
      </c>
      <c r="B114" s="148">
        <v>76024</v>
      </c>
      <c r="C114" s="348"/>
      <c r="D114" s="210">
        <f>22908+30</f>
        <v>22938</v>
      </c>
      <c r="E114" s="131">
        <v>135000</v>
      </c>
      <c r="F114" s="132"/>
      <c r="G114" s="133"/>
      <c r="H114" s="134"/>
      <c r="I114" s="287"/>
      <c r="J114" s="144"/>
    </row>
    <row r="115" spans="1:10" ht="15.75" x14ac:dyDescent="0.25">
      <c r="A115" s="45" t="s">
        <v>82</v>
      </c>
      <c r="B115" s="148">
        <v>0</v>
      </c>
      <c r="C115" s="348"/>
      <c r="D115" s="210">
        <v>0</v>
      </c>
      <c r="E115" s="131">
        <v>0</v>
      </c>
      <c r="F115" s="132"/>
      <c r="G115" s="133"/>
      <c r="H115" s="134"/>
      <c r="I115" s="287"/>
      <c r="J115" s="144"/>
    </row>
    <row r="116" spans="1:10" ht="15.75" x14ac:dyDescent="0.25">
      <c r="A116" s="45" t="s">
        <v>83</v>
      </c>
      <c r="B116" s="148" t="s">
        <v>116</v>
      </c>
      <c r="C116" s="349"/>
      <c r="D116" s="210" t="s">
        <v>116</v>
      </c>
      <c r="E116" s="131">
        <v>5000</v>
      </c>
      <c r="F116" s="132"/>
      <c r="G116" s="133"/>
      <c r="H116" s="134"/>
      <c r="I116" s="287"/>
      <c r="J116" s="144"/>
    </row>
    <row r="117" spans="1:10" ht="15.75" x14ac:dyDescent="0.25">
      <c r="A117" s="112" t="s">
        <v>84</v>
      </c>
      <c r="B117" s="148">
        <v>0</v>
      </c>
      <c r="C117" s="172">
        <v>0</v>
      </c>
      <c r="D117" s="210">
        <v>0</v>
      </c>
      <c r="E117" s="135">
        <v>8015</v>
      </c>
      <c r="F117" s="132"/>
      <c r="G117" s="133"/>
      <c r="H117" s="134"/>
      <c r="I117" s="287"/>
      <c r="J117" s="144"/>
    </row>
    <row r="118" spans="1:10" ht="16.5" thickBot="1" x14ac:dyDescent="0.3">
      <c r="A118" s="224" t="s">
        <v>110</v>
      </c>
      <c r="B118" s="148">
        <v>-1845</v>
      </c>
      <c r="C118" s="232">
        <v>-84500</v>
      </c>
      <c r="D118" s="210">
        <v>-34370</v>
      </c>
      <c r="E118" s="137">
        <v>0</v>
      </c>
      <c r="F118" s="132"/>
      <c r="G118" s="133"/>
      <c r="H118" s="134">
        <v>-19585</v>
      </c>
      <c r="I118" s="287">
        <v>-19585</v>
      </c>
      <c r="J118" s="143" t="s">
        <v>119</v>
      </c>
    </row>
    <row r="119" spans="1:10" ht="20.25" thickTop="1" thickBot="1" x14ac:dyDescent="0.3">
      <c r="A119" s="113" t="s">
        <v>17</v>
      </c>
      <c r="B119" s="174">
        <f>SUM(B104:B117)</f>
        <v>91461</v>
      </c>
      <c r="C119" s="259">
        <f>SUM(C104:C118)</f>
        <v>35067</v>
      </c>
      <c r="D119" s="217">
        <f>SUM(D104:D118)</f>
        <v>56608</v>
      </c>
      <c r="E119" s="218">
        <f>SUM(E110:E118)</f>
        <v>191615</v>
      </c>
      <c r="F119" s="219">
        <f>SUM(F104:F118)</f>
        <v>324700</v>
      </c>
      <c r="G119" s="220">
        <f>SUM(G104:G118)</f>
        <v>324700</v>
      </c>
      <c r="H119" s="221">
        <f>SUM(H104:H118)</f>
        <v>-2645</v>
      </c>
      <c r="I119" s="288">
        <f>SUM(I104:I118)</f>
        <v>305115</v>
      </c>
      <c r="J119" s="145"/>
    </row>
    <row r="120" spans="1:10" ht="22.5" thickTop="1" thickBot="1" x14ac:dyDescent="0.3">
      <c r="A120" s="114" t="s">
        <v>86</v>
      </c>
      <c r="B120" s="175">
        <v>-116501</v>
      </c>
      <c r="C120" s="176">
        <v>-187710</v>
      </c>
      <c r="D120" s="211">
        <f>SUM(D119+D102+D96+D90+D81+D67+D54+D43+D34+D19)</f>
        <v>-47985</v>
      </c>
      <c r="E120" s="212"/>
      <c r="F120" s="213">
        <f>SUM(F119+F102+F96+F90+F81+F67+F54+F43+F34+F19)</f>
        <v>351845</v>
      </c>
      <c r="G120" s="214">
        <f>SUM(G119+G102+G96+G90+G81+G67+G54+G43+G34+G19)</f>
        <v>351845</v>
      </c>
      <c r="H120" s="215">
        <f>SUM(H119+H102+H96+H90+H81+H67+H54+H43+H34+H19)</f>
        <v>-209463</v>
      </c>
      <c r="I120" s="216">
        <f>SUM(I119+I102+I96+I90+I81+I67+I54+I43+I34+I19)</f>
        <v>349260</v>
      </c>
      <c r="J120" s="115"/>
    </row>
    <row r="121" spans="1:10" ht="15.75" hidden="1" customHeight="1" x14ac:dyDescent="0.25">
      <c r="A121" s="116"/>
      <c r="B121" s="117"/>
      <c r="C121" s="117"/>
      <c r="D121" s="118"/>
      <c r="E121" s="117"/>
      <c r="F121" s="119"/>
      <c r="G121" s="119"/>
      <c r="H121" s="120"/>
      <c r="I121" s="121">
        <f>SUM(F120-I120)</f>
        <v>2585</v>
      </c>
      <c r="J121" s="116"/>
    </row>
    <row r="122" spans="1:10" ht="21" thickBot="1" x14ac:dyDescent="0.3">
      <c r="A122" s="116"/>
      <c r="B122" s="122"/>
      <c r="C122" s="123"/>
      <c r="D122" s="124"/>
      <c r="E122" s="125"/>
      <c r="F122" s="126"/>
      <c r="G122" s="126"/>
      <c r="H122" s="126"/>
      <c r="I122" s="126"/>
      <c r="J122" s="127"/>
    </row>
    <row r="123" spans="1:10" ht="21.75" thickBot="1" x14ac:dyDescent="0.3">
      <c r="A123" s="338" t="s">
        <v>87</v>
      </c>
      <c r="B123" s="339"/>
      <c r="C123" s="340"/>
      <c r="D123" s="128"/>
      <c r="E123" s="129"/>
      <c r="F123" s="126"/>
      <c r="G123" s="126"/>
      <c r="H123" s="126"/>
      <c r="I123" s="126"/>
      <c r="J123" s="127"/>
    </row>
    <row r="124" spans="1:10" ht="32.25" thickBot="1" x14ac:dyDescent="0.3">
      <c r="A124" s="130" t="s">
        <v>111</v>
      </c>
      <c r="B124" s="341">
        <v>705308</v>
      </c>
      <c r="C124" s="342"/>
      <c r="D124" s="128"/>
      <c r="E124" s="129"/>
      <c r="F124" s="126"/>
      <c r="G124" s="126"/>
      <c r="H124" s="126"/>
      <c r="I124" s="126"/>
      <c r="J124" s="127"/>
    </row>
    <row r="125" spans="1:10" ht="32.25" thickBot="1" x14ac:dyDescent="0.3">
      <c r="A125" s="234" t="s">
        <v>112</v>
      </c>
      <c r="B125" s="343">
        <f>SUM(B124-I120)</f>
        <v>356048</v>
      </c>
      <c r="C125" s="344"/>
      <c r="D125" s="128"/>
      <c r="E125" s="129"/>
      <c r="F125" s="126"/>
      <c r="G125" s="126"/>
      <c r="H125" s="126"/>
      <c r="I125" s="126"/>
      <c r="J125" s="127"/>
    </row>
    <row r="126" spans="1:10" ht="15.75" thickBot="1" x14ac:dyDescent="0.3"/>
    <row r="127" spans="1:10" ht="15.75" thickBot="1" x14ac:dyDescent="0.3">
      <c r="A127" s="289" t="s">
        <v>122</v>
      </c>
      <c r="B127" s="312" t="s">
        <v>123</v>
      </c>
      <c r="C127" s="336" t="s">
        <v>153</v>
      </c>
      <c r="D127" s="337"/>
    </row>
    <row r="128" spans="1:10" ht="18.75" customHeight="1" x14ac:dyDescent="0.25">
      <c r="A128" s="313" t="s">
        <v>124</v>
      </c>
      <c r="B128" s="290">
        <v>225000</v>
      </c>
      <c r="C128" s="332" t="s">
        <v>125</v>
      </c>
      <c r="D128" s="333"/>
    </row>
    <row r="129" spans="1:4" x14ac:dyDescent="0.25">
      <c r="A129" s="291" t="s">
        <v>126</v>
      </c>
      <c r="B129" s="292">
        <v>-2265</v>
      </c>
      <c r="C129" s="330"/>
      <c r="D129" s="331"/>
    </row>
    <row r="130" spans="1:4" ht="30" x14ac:dyDescent="0.25">
      <c r="A130" s="291" t="s">
        <v>127</v>
      </c>
      <c r="B130" s="292">
        <v>-1200</v>
      </c>
      <c r="C130" s="330" t="s">
        <v>128</v>
      </c>
      <c r="D130" s="331"/>
    </row>
    <row r="131" spans="1:4" x14ac:dyDescent="0.25">
      <c r="A131" s="301" t="s">
        <v>129</v>
      </c>
      <c r="B131" s="302">
        <v>-24400</v>
      </c>
      <c r="C131" s="332" t="s">
        <v>130</v>
      </c>
      <c r="D131" s="333"/>
    </row>
    <row r="132" spans="1:4" x14ac:dyDescent="0.25">
      <c r="A132" s="291" t="s">
        <v>131</v>
      </c>
      <c r="B132" s="295">
        <v>-16200</v>
      </c>
      <c r="C132" s="330" t="s">
        <v>132</v>
      </c>
      <c r="D132" s="331"/>
    </row>
    <row r="133" spans="1:4" x14ac:dyDescent="0.25">
      <c r="A133" s="301" t="s">
        <v>133</v>
      </c>
      <c r="B133" s="302">
        <v>-22000</v>
      </c>
      <c r="C133" s="332" t="s">
        <v>128</v>
      </c>
      <c r="D133" s="333"/>
    </row>
    <row r="134" spans="1:4" x14ac:dyDescent="0.25">
      <c r="A134" s="291" t="s">
        <v>134</v>
      </c>
      <c r="B134" s="295">
        <v>0</v>
      </c>
      <c r="C134" s="330" t="s">
        <v>152</v>
      </c>
      <c r="D134" s="331"/>
    </row>
    <row r="135" spans="1:4" x14ac:dyDescent="0.25">
      <c r="A135" s="301" t="s">
        <v>135</v>
      </c>
      <c r="B135" s="302">
        <v>-10000</v>
      </c>
      <c r="C135" s="330" t="s">
        <v>136</v>
      </c>
      <c r="D135" s="331"/>
    </row>
    <row r="136" spans="1:4" ht="30" x14ac:dyDescent="0.25">
      <c r="A136" s="291" t="s">
        <v>137</v>
      </c>
      <c r="B136" s="295">
        <v>-50000</v>
      </c>
      <c r="C136" s="334" t="s">
        <v>128</v>
      </c>
      <c r="D136" s="335"/>
    </row>
    <row r="137" spans="1:4" ht="15.75" thickBot="1" x14ac:dyDescent="0.3">
      <c r="A137" s="296" t="s">
        <v>138</v>
      </c>
      <c r="B137" s="297">
        <v>-100000</v>
      </c>
      <c r="C137" s="326" t="s">
        <v>128</v>
      </c>
      <c r="D137" s="327"/>
    </row>
    <row r="138" spans="1:4" ht="15.75" thickBot="1" x14ac:dyDescent="0.3">
      <c r="A138" s="303" t="s">
        <v>86</v>
      </c>
      <c r="B138" s="304">
        <f>SUM(B128:B137)</f>
        <v>-1065</v>
      </c>
      <c r="C138" s="328" t="s">
        <v>139</v>
      </c>
      <c r="D138" s="329"/>
    </row>
    <row r="139" spans="1:4" ht="15.75" thickBot="1" x14ac:dyDescent="0.3">
      <c r="A139" s="298"/>
      <c r="B139" s="298"/>
      <c r="C139" s="298"/>
    </row>
    <row r="140" spans="1:4" ht="15.75" thickBot="1" x14ac:dyDescent="0.3">
      <c r="A140" s="289" t="s">
        <v>122</v>
      </c>
      <c r="B140" s="312" t="s">
        <v>123</v>
      </c>
      <c r="C140" s="322" t="s">
        <v>153</v>
      </c>
      <c r="D140" s="323"/>
    </row>
    <row r="141" spans="1:4" x14ac:dyDescent="0.25">
      <c r="A141" s="314" t="s">
        <v>140</v>
      </c>
      <c r="B141" s="305">
        <v>25500</v>
      </c>
      <c r="C141" s="324" t="s">
        <v>125</v>
      </c>
      <c r="D141" s="325"/>
    </row>
    <row r="142" spans="1:4" x14ac:dyDescent="0.25">
      <c r="A142" s="291" t="s">
        <v>141</v>
      </c>
      <c r="B142" s="292">
        <v>-11400</v>
      </c>
      <c r="C142" s="320"/>
      <c r="D142" s="321"/>
    </row>
    <row r="143" spans="1:4" x14ac:dyDescent="0.25">
      <c r="A143" s="291" t="s">
        <v>142</v>
      </c>
      <c r="B143" s="292">
        <v>-8000</v>
      </c>
      <c r="C143" s="320"/>
      <c r="D143" s="321"/>
    </row>
    <row r="144" spans="1:4" ht="15.75" thickBot="1" x14ac:dyDescent="0.3">
      <c r="A144" s="293" t="s">
        <v>143</v>
      </c>
      <c r="B144" s="294">
        <v>-2500</v>
      </c>
      <c r="C144" s="316"/>
      <c r="D144" s="317"/>
    </row>
    <row r="145" spans="1:4" ht="15.75" thickBot="1" x14ac:dyDescent="0.3">
      <c r="A145" s="306" t="s">
        <v>86</v>
      </c>
      <c r="B145" s="307">
        <f>SUM(B141:B144)</f>
        <v>3600</v>
      </c>
      <c r="C145" s="318" t="s">
        <v>144</v>
      </c>
      <c r="D145" s="319"/>
    </row>
    <row r="146" spans="1:4" ht="15.75" thickBot="1" x14ac:dyDescent="0.3">
      <c r="A146" s="299"/>
      <c r="B146" s="299"/>
      <c r="C146" s="299"/>
    </row>
    <row r="147" spans="1:4" ht="15.75" thickBot="1" x14ac:dyDescent="0.3">
      <c r="A147" s="289" t="s">
        <v>122</v>
      </c>
      <c r="B147" s="312" t="s">
        <v>123</v>
      </c>
      <c r="C147" s="322" t="s">
        <v>153</v>
      </c>
      <c r="D147" s="323"/>
    </row>
    <row r="148" spans="1:4" x14ac:dyDescent="0.25">
      <c r="A148" s="315" t="s">
        <v>145</v>
      </c>
      <c r="B148" s="311">
        <v>8450</v>
      </c>
      <c r="C148" s="324" t="s">
        <v>125</v>
      </c>
      <c r="D148" s="325"/>
    </row>
    <row r="149" spans="1:4" x14ac:dyDescent="0.25">
      <c r="A149" s="308" t="s">
        <v>146</v>
      </c>
      <c r="B149" s="300">
        <v>-3000</v>
      </c>
      <c r="C149" s="320"/>
      <c r="D149" s="321"/>
    </row>
    <row r="150" spans="1:4" x14ac:dyDescent="0.25">
      <c r="A150" s="308" t="s">
        <v>147</v>
      </c>
      <c r="B150" s="300">
        <v>-2000</v>
      </c>
      <c r="C150" s="320"/>
      <c r="D150" s="321"/>
    </row>
    <row r="151" spans="1:4" x14ac:dyDescent="0.25">
      <c r="A151" s="308" t="s">
        <v>148</v>
      </c>
      <c r="B151" s="300">
        <v>-2000</v>
      </c>
      <c r="C151" s="320"/>
      <c r="D151" s="321"/>
    </row>
    <row r="152" spans="1:4" x14ac:dyDescent="0.25">
      <c r="A152" s="308" t="s">
        <v>149</v>
      </c>
      <c r="B152" s="300">
        <v>-200</v>
      </c>
      <c r="C152" s="320"/>
      <c r="D152" s="321"/>
    </row>
    <row r="153" spans="1:4" x14ac:dyDescent="0.25">
      <c r="A153" s="308" t="s">
        <v>150</v>
      </c>
      <c r="B153" s="300">
        <v>-250</v>
      </c>
      <c r="C153" s="320"/>
      <c r="D153" s="321"/>
    </row>
    <row r="154" spans="1:4" ht="30.75" thickBot="1" x14ac:dyDescent="0.3">
      <c r="A154" s="309" t="s">
        <v>151</v>
      </c>
      <c r="B154" s="310">
        <v>-1000</v>
      </c>
      <c r="C154" s="316"/>
      <c r="D154" s="317"/>
    </row>
    <row r="155" spans="1:4" ht="15.75" thickBot="1" x14ac:dyDescent="0.3">
      <c r="A155" s="306" t="s">
        <v>86</v>
      </c>
      <c r="B155" s="307">
        <f>SUM(B148:B154)</f>
        <v>0</v>
      </c>
      <c r="C155" s="318" t="s">
        <v>144</v>
      </c>
      <c r="D155" s="319"/>
    </row>
  </sheetData>
  <mergeCells count="39">
    <mergeCell ref="F1:I1"/>
    <mergeCell ref="E111:E112"/>
    <mergeCell ref="F111:F112"/>
    <mergeCell ref="G111:G112"/>
    <mergeCell ref="H111:H112"/>
    <mergeCell ref="I111:I112"/>
    <mergeCell ref="A123:C123"/>
    <mergeCell ref="B124:C124"/>
    <mergeCell ref="B125:C125"/>
    <mergeCell ref="D1:E1"/>
    <mergeCell ref="C110:C116"/>
    <mergeCell ref="D111:D112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40:D140"/>
    <mergeCell ref="C141:D141"/>
    <mergeCell ref="C142:D142"/>
    <mergeCell ref="C143:D143"/>
    <mergeCell ref="C144:D144"/>
    <mergeCell ref="C145:D145"/>
    <mergeCell ref="C147:D147"/>
    <mergeCell ref="C148:D148"/>
    <mergeCell ref="C154:D154"/>
    <mergeCell ref="C155:D155"/>
    <mergeCell ref="C149:D149"/>
    <mergeCell ref="C150:D150"/>
    <mergeCell ref="C151:D151"/>
    <mergeCell ref="C152:D152"/>
    <mergeCell ref="C153:D153"/>
  </mergeCells>
  <pageMargins left="0.23622047244094491" right="0.23622047244094491" top="0.35433070866141736" bottom="0.35433070866141736" header="0.31496062992125984" footer="0.31496062992125984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Governance</cp:lastModifiedBy>
  <cp:lastPrinted>2022-05-06T11:22:54Z</cp:lastPrinted>
  <dcterms:created xsi:type="dcterms:W3CDTF">2021-11-16T14:06:10Z</dcterms:created>
  <dcterms:modified xsi:type="dcterms:W3CDTF">2022-06-14T08:23:03Z</dcterms:modified>
</cp:coreProperties>
</file>