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ECURE\Budget\Budget Monitors for Council Matters\2223\"/>
    </mc:Choice>
  </mc:AlternateContent>
  <bookViews>
    <workbookView xWindow="0" yWindow="0" windowWidth="28800" windowHeight="11835"/>
  </bookViews>
  <sheets>
    <sheet name="Sheet1" sheetId="1" r:id="rId1"/>
  </sheets>
  <definedNames>
    <definedName name="_xlnm.Print_Area" localSheetId="0">Sheet1!$A$1:$J$126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I33" i="1"/>
  <c r="I42" i="1"/>
  <c r="I53" i="1"/>
  <c r="I66" i="1"/>
  <c r="I80" i="1"/>
  <c r="I89" i="1"/>
  <c r="I95" i="1"/>
  <c r="I102" i="1"/>
  <c r="G119" i="1" l="1"/>
  <c r="G102" i="1"/>
  <c r="G95" i="1"/>
  <c r="G89" i="1"/>
  <c r="G80" i="1"/>
  <c r="G66" i="1"/>
  <c r="G53" i="1"/>
  <c r="G42" i="1"/>
  <c r="G33" i="1"/>
  <c r="G18" i="1"/>
  <c r="G120" i="1" l="1"/>
  <c r="I119" i="1" l="1"/>
  <c r="H119" i="1"/>
  <c r="F119" i="1"/>
  <c r="C119" i="1"/>
  <c r="B119" i="1"/>
  <c r="D114" i="1"/>
  <c r="D119" i="1" s="1"/>
  <c r="D102" i="1"/>
  <c r="D95" i="1"/>
  <c r="D89" i="1"/>
  <c r="D80" i="1"/>
  <c r="D66" i="1"/>
  <c r="D53" i="1"/>
  <c r="D42" i="1"/>
  <c r="D33" i="1"/>
  <c r="D18" i="1"/>
  <c r="D120" i="1" l="1"/>
  <c r="C102" i="1" l="1"/>
  <c r="C95" i="1"/>
  <c r="C89" i="1"/>
  <c r="C80" i="1"/>
  <c r="C66" i="1"/>
  <c r="C53" i="1"/>
  <c r="C42" i="1"/>
  <c r="C33" i="1"/>
  <c r="C18" i="1"/>
  <c r="B102" i="1"/>
  <c r="B95" i="1"/>
  <c r="B89" i="1"/>
  <c r="B80" i="1"/>
  <c r="B66" i="1"/>
  <c r="B53" i="1"/>
  <c r="B42" i="1"/>
  <c r="B33" i="1"/>
  <c r="B18" i="1"/>
  <c r="E119" i="1" l="1"/>
  <c r="H102" i="1"/>
  <c r="E102" i="1"/>
  <c r="F102" i="1"/>
  <c r="H95" i="1"/>
  <c r="F95" i="1"/>
  <c r="E95" i="1"/>
  <c r="H89" i="1"/>
  <c r="F89" i="1"/>
  <c r="E89" i="1"/>
  <c r="H80" i="1"/>
  <c r="F80" i="1"/>
  <c r="E80" i="1"/>
  <c r="H66" i="1"/>
  <c r="F66" i="1"/>
  <c r="E66" i="1"/>
  <c r="H53" i="1"/>
  <c r="F53" i="1"/>
  <c r="E53" i="1"/>
  <c r="H42" i="1"/>
  <c r="F42" i="1"/>
  <c r="E42" i="1"/>
  <c r="H33" i="1"/>
  <c r="F33" i="1"/>
  <c r="E33" i="1"/>
  <c r="H18" i="1"/>
  <c r="F18" i="1"/>
  <c r="E18" i="1"/>
  <c r="I120" i="1" l="1"/>
  <c r="H120" i="1"/>
  <c r="B125" i="1" s="1"/>
  <c r="F120" i="1"/>
</calcChain>
</file>

<file path=xl/sharedStrings.xml><?xml version="1.0" encoding="utf-8"?>
<sst xmlns="http://schemas.openxmlformats.org/spreadsheetml/2006/main" count="247" uniqueCount="147">
  <si>
    <t>19/20 YEAR END</t>
  </si>
  <si>
    <t>Comments</t>
  </si>
  <si>
    <t>Administration</t>
  </si>
  <si>
    <t>Actual 31st March 2020 YEAR END</t>
  </si>
  <si>
    <t>ORIGINAL BUDGET</t>
  </si>
  <si>
    <t>Original Budget</t>
  </si>
  <si>
    <t>Current Agreed budget</t>
  </si>
  <si>
    <t>Salaries and pensions for all staff</t>
  </si>
  <si>
    <t>Staff Recruitment</t>
  </si>
  <si>
    <t>Phone and Broadband</t>
  </si>
  <si>
    <t>Office Supplies</t>
  </si>
  <si>
    <t>Photocopier</t>
  </si>
  <si>
    <t>Insurance</t>
  </si>
  <si>
    <t>Office Equipment</t>
  </si>
  <si>
    <t>Car park permits income and green sacks</t>
  </si>
  <si>
    <t>SUB TOTAL</t>
  </si>
  <si>
    <t>Civic and Democratic</t>
  </si>
  <si>
    <t>Actual 31st March 2021 YEAR END</t>
  </si>
  <si>
    <t>BUDGETED</t>
  </si>
  <si>
    <t>Mayoral Allowance</t>
  </si>
  <si>
    <t>Civic and Mayoral Events (expenditure)</t>
  </si>
  <si>
    <t>Civic Events (income)</t>
  </si>
  <si>
    <t>Civic Regalia</t>
  </si>
  <si>
    <t>Councillor Allowances</t>
  </si>
  <si>
    <t>Councillor Training and Travel</t>
  </si>
  <si>
    <t>Councillor IT equipment</t>
  </si>
  <si>
    <t>MOVED TO ADMIN Professional Fees</t>
  </si>
  <si>
    <t>Elections</t>
  </si>
  <si>
    <t>MOVED TO ADMIN Subscriptions</t>
  </si>
  <si>
    <t>Community Outreach/Christmas</t>
  </si>
  <si>
    <t>MOVED TO ADMIN Website and IT</t>
  </si>
  <si>
    <t>Tourism</t>
  </si>
  <si>
    <t>Pension costs</t>
  </si>
  <si>
    <t>Totnes Guide and Website Income</t>
  </si>
  <si>
    <t>Advertising</t>
  </si>
  <si>
    <t>Other TIC expenditure (Post/Phone/Uniform/Utilities etc)</t>
  </si>
  <si>
    <t>Guildhall</t>
  </si>
  <si>
    <t>Cleaning</t>
  </si>
  <si>
    <t>Building Maintenance</t>
  </si>
  <si>
    <t>Business Rates</t>
  </si>
  <si>
    <t>Water</t>
  </si>
  <si>
    <t>Utilities</t>
  </si>
  <si>
    <t>Equipment Maintenance</t>
  </si>
  <si>
    <t>Wedding Licence renewals and marketing</t>
  </si>
  <si>
    <t>Admissions income</t>
  </si>
  <si>
    <t>Civic Hall</t>
  </si>
  <si>
    <t>Feed in Tariff</t>
  </si>
  <si>
    <t>Licences</t>
  </si>
  <si>
    <t>Paige Adams Grant towards Caretaking, Cleaning and Management costs</t>
  </si>
  <si>
    <t>Feed in tariff income and Water refund income</t>
  </si>
  <si>
    <t>Property Maintenance</t>
  </si>
  <si>
    <t>Guildhall Cottage Maintenance</t>
  </si>
  <si>
    <t>Flat 5a Loan repay</t>
  </si>
  <si>
    <t>Flat 5a Maintenance</t>
  </si>
  <si>
    <t>Guildhall Office Maintenance</t>
  </si>
  <si>
    <t>Museum Maintenance</t>
  </si>
  <si>
    <t>Museum Rent income</t>
  </si>
  <si>
    <t>Eastgate Clock Rental</t>
  </si>
  <si>
    <t>MOVED TO CIVIC HALL - Civic Water Supply to shop</t>
  </si>
  <si>
    <t>Cemetery</t>
  </si>
  <si>
    <t>Grounds Maintenance (Grass cutting and tree work)</t>
  </si>
  <si>
    <t xml:space="preserve">Chapel </t>
  </si>
  <si>
    <t>Open Spaces</t>
  </si>
  <si>
    <t>St Marys Churchyard (Walls and trees)</t>
  </si>
  <si>
    <t>Castle Meadow Maintenance and Water</t>
  </si>
  <si>
    <t>Castle Meadow and allotments income</t>
  </si>
  <si>
    <t>Precept and Income</t>
  </si>
  <si>
    <t>Bank Charges</t>
  </si>
  <si>
    <t xml:space="preserve">Precept and Income </t>
  </si>
  <si>
    <t>Council Tax Grant (only guaranteed until 19/20)</t>
  </si>
  <si>
    <t>Charity of Paige Adams RATE ABATEMENT</t>
  </si>
  <si>
    <t>Community Development</t>
  </si>
  <si>
    <t>Public Toilets</t>
  </si>
  <si>
    <t>SEE COMMUNITY PROJECTS</t>
  </si>
  <si>
    <t>Caring Town/Totnes Caring services</t>
  </si>
  <si>
    <t>Citizens Advice Service</t>
  </si>
  <si>
    <t>Neighbourhood Plan/Planning</t>
  </si>
  <si>
    <t>Community projects SHARED SPACE and public realm</t>
  </si>
  <si>
    <r>
      <t>Community Grants Scheme/</t>
    </r>
    <r>
      <rPr>
        <b/>
        <sz val="11"/>
        <rFont val="Arial"/>
        <family val="2"/>
      </rPr>
      <t>COVID 19</t>
    </r>
  </si>
  <si>
    <t xml:space="preserve">Arts and Culture and Events </t>
  </si>
  <si>
    <t>Heritage Support</t>
  </si>
  <si>
    <t>Climate Change/Green Travel</t>
  </si>
  <si>
    <t>TOTAL</t>
  </si>
  <si>
    <t>Reserves impact</t>
  </si>
  <si>
    <t>Visit Totnes Marketing and event sponsorship</t>
  </si>
  <si>
    <t>Subscriptions</t>
  </si>
  <si>
    <t>Professional Fees</t>
  </si>
  <si>
    <t>Website and IT</t>
  </si>
  <si>
    <t>Van Maintenance</t>
  </si>
  <si>
    <t>TMO Tools and Consumables</t>
  </si>
  <si>
    <t>Guildhall Cottage Income(£975 a month)</t>
  </si>
  <si>
    <t>Flat 5a Rental Income(£775 per month)</t>
  </si>
  <si>
    <t>20/21 YEAR END</t>
  </si>
  <si>
    <t>21/22 YEAR END</t>
  </si>
  <si>
    <t>Actual 31st March 2022 YEAR END</t>
  </si>
  <si>
    <t>Miscellaneous income</t>
  </si>
  <si>
    <t>Equipment sales</t>
  </si>
  <si>
    <t>2022/23</t>
  </si>
  <si>
    <t>Staff Training, Travel and Expenses</t>
  </si>
  <si>
    <t>Weddings &amp; Hire Income</t>
  </si>
  <si>
    <t>Cleaning and supplies</t>
  </si>
  <si>
    <t xml:space="preserve">Town Clocks </t>
  </si>
  <si>
    <t>Waste collection</t>
  </si>
  <si>
    <t xml:space="preserve">Cemetery Fees Income </t>
  </si>
  <si>
    <t>General Maintenance</t>
  </si>
  <si>
    <t>Community Grants( incl. S137 Funding)</t>
  </si>
  <si>
    <t>Grant Funding/Projects Income</t>
  </si>
  <si>
    <t>Total actual general reserves as start of 2022/23</t>
  </si>
  <si>
    <t>Mayoral Travel</t>
  </si>
  <si>
    <t>Bank Charges/Paypal fees</t>
  </si>
  <si>
    <t>Rental Property Management Fees</t>
  </si>
  <si>
    <t>see above</t>
  </si>
  <si>
    <t>see below</t>
  </si>
  <si>
    <t>Visit Totnes Guide and Website</t>
  </si>
  <si>
    <t>Community Projects (Skate Park)</t>
  </si>
  <si>
    <t>Public Realm and Community Assets Projects</t>
  </si>
  <si>
    <t>Works and Maintenance (Memorials, Paths, Fences)</t>
  </si>
  <si>
    <t>Significant increase in premium this year due to the impact of the pandemic on the economy as well as an increase in buildings reinstatement values</t>
  </si>
  <si>
    <t>Misc &amp; Marketing Civic Hall</t>
  </si>
  <si>
    <t>Increases in charges</t>
  </si>
  <si>
    <t>Underspend expected</t>
  </si>
  <si>
    <t>See breakdown below - possibly underspend overall on projected because delay in traffic and community asset projects</t>
  </si>
  <si>
    <t>Very few payments via Paypal</t>
  </si>
  <si>
    <t>Additional £2500 agreed for hearing legal advice</t>
  </si>
  <si>
    <t>Defer to 2023/24</t>
  </si>
  <si>
    <t>Includes national pay award offer.</t>
  </si>
  <si>
    <t>Investment Income</t>
  </si>
  <si>
    <t>Interest from invested surplus funds</t>
  </si>
  <si>
    <t xml:space="preserve">See breakdown below  </t>
  </si>
  <si>
    <t>Separate breakdown for consideration. Underspend due to project being delayed.</t>
  </si>
  <si>
    <t>Savings will be made as only Eastgate clock is maintained by TTC</t>
  </si>
  <si>
    <t>See breakdown below</t>
  </si>
  <si>
    <t>No elections being held in 22/23</t>
  </si>
  <si>
    <t>Pay off PWLB loan</t>
  </si>
  <si>
    <t>Tenants vacating property in January 2023</t>
  </si>
  <si>
    <t>Underspend expected due to Flat being empty from Jan 23</t>
  </si>
  <si>
    <t>Shop water income not expected due to shop closing down</t>
  </si>
  <si>
    <t>Overspend expected</t>
  </si>
  <si>
    <t>Overspend expected for gas &amp; electric price rises</t>
  </si>
  <si>
    <t>Overspend expected due to wall repairs</t>
  </si>
  <si>
    <t xml:space="preserve">Overspend due to legal fees on projects </t>
  </si>
  <si>
    <t>Baltic Wharf s106 funding from DCC (£19586), remainder of RG grant from CoC (£8869), Winter Wellbeing grant from SHDC (£1250), DCC Locality budget climate change grant (£1500), returned Community Grant (£1500) &amp; PA grant for Spring Festival (£500).</t>
  </si>
  <si>
    <t>Overspend expected for electrical work &amp; CCTV.</t>
  </si>
  <si>
    <t>Budget Outturn - Mar 2023</t>
  </si>
  <si>
    <t>ACTUAL as of 31st March 2023</t>
  </si>
  <si>
    <t>Predicted  year end</t>
  </si>
  <si>
    <t>Total actual general reserves as end of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</si>
</sst>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164" formatCode="&quot;£&quot;#,##0"/>
  </numFmts>
  <fonts count="51" x14ac:knownFonts="1">
    <font>
      <sz val="11"/>
      <color theme="1"/>
      <name val="Calibri"/>
      <family val="2"/>
      <scheme val="minor"/>
    </font>
    <font>
      <b/>
      <sz val="20"/>
      <color rgb="FFFF0000"/>
      <name val="Calibri"/>
      <family val="2"/>
    </font>
    <font>
      <b/>
      <i/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8"/>
      <color theme="1"/>
      <name val="Calibri"/>
      <family val="2"/>
    </font>
    <font>
      <b/>
      <sz val="12"/>
      <color theme="1"/>
      <name val="Calibri"/>
      <family val="2"/>
    </font>
    <font>
      <i/>
      <sz val="12"/>
      <color rgb="FF000000"/>
      <name val="Calibri"/>
      <family val="2"/>
    </font>
    <font>
      <sz val="12"/>
      <color theme="1"/>
      <name val="Calibri"/>
      <family val="2"/>
    </font>
    <font>
      <b/>
      <i/>
      <sz val="12"/>
      <color rgb="FF000000"/>
      <name val="Arial"/>
      <family val="2"/>
    </font>
    <font>
      <i/>
      <sz val="12"/>
      <name val="Arial"/>
      <family val="2"/>
    </font>
    <font>
      <sz val="12"/>
      <color rgb="FF000000"/>
      <name val="Calibri"/>
      <family val="2"/>
    </font>
    <font>
      <i/>
      <sz val="12"/>
      <color theme="1"/>
      <name val="Calibri"/>
      <family val="2"/>
    </font>
    <font>
      <b/>
      <sz val="14"/>
      <color rgb="FF000000"/>
      <name val="Calibri"/>
      <family val="2"/>
    </font>
    <font>
      <sz val="12"/>
      <name val="Calibri"/>
      <family val="2"/>
    </font>
    <font>
      <i/>
      <sz val="12"/>
      <color rgb="FF548135"/>
      <name val="Calibri"/>
      <family val="2"/>
    </font>
    <font>
      <i/>
      <sz val="12"/>
      <color rgb="FF548135"/>
      <name val="Arial"/>
      <family val="2"/>
    </font>
    <font>
      <i/>
      <sz val="12"/>
      <color rgb="FF000000"/>
      <name val="Arial"/>
      <family val="2"/>
    </font>
    <font>
      <i/>
      <sz val="18"/>
      <color rgb="FF548135"/>
      <name val="Calibri"/>
      <family val="2"/>
    </font>
    <font>
      <b/>
      <sz val="16"/>
      <color rgb="FF000000"/>
      <name val="Calibri"/>
      <family val="2"/>
    </font>
    <font>
      <i/>
      <sz val="12"/>
      <color rgb="FF548235"/>
      <name val="Arial"/>
      <family val="2"/>
    </font>
    <font>
      <b/>
      <sz val="11"/>
      <name val="Arial"/>
      <family val="2"/>
    </font>
    <font>
      <b/>
      <sz val="16"/>
      <color theme="1"/>
      <name val="Calibri"/>
      <family val="2"/>
    </font>
    <font>
      <i/>
      <sz val="12"/>
      <color rgb="FFFF0000"/>
      <name val="Calibri"/>
      <family val="2"/>
    </font>
    <font>
      <b/>
      <i/>
      <sz val="16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FF0000"/>
      <name val="Calibri"/>
      <family val="2"/>
    </font>
    <font>
      <b/>
      <i/>
      <sz val="12"/>
      <color rgb="FFAEABAB"/>
      <name val="Arial"/>
      <family val="2"/>
    </font>
    <font>
      <b/>
      <i/>
      <sz val="12"/>
      <color rgb="FFFF0000"/>
      <name val="Arial"/>
      <family val="2"/>
    </font>
    <font>
      <sz val="16"/>
      <color rgb="FF000000"/>
      <name val="Arial"/>
      <family val="2"/>
    </font>
    <font>
      <sz val="10"/>
      <color rgb="FFFF0000"/>
      <name val="Calibri"/>
      <family val="2"/>
    </font>
    <font>
      <sz val="11"/>
      <color rgb="FF000000"/>
      <name val="Arial"/>
      <family val="2"/>
    </font>
    <font>
      <b/>
      <i/>
      <sz val="14"/>
      <color rgb="FF000000"/>
      <name val="Calibri"/>
      <family val="2"/>
    </font>
    <font>
      <b/>
      <sz val="12"/>
      <name val="Calibri"/>
      <family val="2"/>
    </font>
    <font>
      <b/>
      <i/>
      <sz val="12"/>
      <color rgb="FF000000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2"/>
      <color rgb="FF548135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2"/>
      <color theme="9" tint="-0.249977111117893"/>
      <name val="Calibri"/>
      <family val="2"/>
    </font>
    <font>
      <b/>
      <i/>
      <sz val="12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</font>
    <font>
      <b/>
      <i/>
      <sz val="12"/>
      <name val="Calibri"/>
      <family val="2"/>
    </font>
    <font>
      <b/>
      <sz val="16"/>
      <name val="Calibri"/>
      <family val="2"/>
    </font>
    <font>
      <b/>
      <sz val="12"/>
      <name val="Calibri"/>
      <family val="2"/>
      <scheme val="minor"/>
    </font>
    <font>
      <b/>
      <i/>
      <sz val="16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0000"/>
        <bgColor rgb="FFFF0000"/>
      </patternFill>
    </fill>
    <fill>
      <patternFill patternType="solid">
        <fgColor rgb="FFD9E1F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5E5E5"/>
        <bgColor rgb="FFE5E5E5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EDEDED"/>
        <bgColor rgb="FFEDEDED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5E5E5"/>
      </patternFill>
    </fill>
    <fill>
      <patternFill patternType="solid">
        <fgColor theme="8" tint="0.59999389629810485"/>
        <bgColor indexed="64"/>
      </patternFill>
    </fill>
    <fill>
      <patternFill patternType="gray125">
        <bgColor rgb="FFD9E1F2"/>
      </patternFill>
    </fill>
    <fill>
      <patternFill patternType="gray125">
        <bgColor theme="8" tint="0.59999389629810485"/>
      </patternFill>
    </fill>
    <fill>
      <patternFill patternType="gray125">
        <bgColor rgb="FF8EA9DB"/>
      </patternFill>
    </fill>
    <fill>
      <patternFill patternType="solid">
        <fgColor theme="4" tint="0.39997558519241921"/>
        <bgColor indexed="64"/>
      </patternFill>
    </fill>
    <fill>
      <patternFill patternType="gray125">
        <bgColor theme="4" tint="0.39997558519241921"/>
      </patternFill>
    </fill>
    <fill>
      <patternFill patternType="gray125">
        <bgColor rgb="FFFFFFFF"/>
      </patternFill>
    </fill>
  </fills>
  <borders count="97">
    <border>
      <left/>
      <right/>
      <top/>
      <bottom/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/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/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3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left" vertical="center" wrapText="1"/>
    </xf>
    <xf numFmtId="0" fontId="6" fillId="6" borderId="10" xfId="0" applyFont="1" applyFill="1" applyBorder="1" applyAlignment="1">
      <alignment horizontal="left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0" fontId="9" fillId="10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 wrapText="1"/>
    </xf>
    <xf numFmtId="0" fontId="11" fillId="10" borderId="21" xfId="0" applyFont="1" applyFill="1" applyBorder="1" applyAlignment="1">
      <alignment horizontal="left" vertical="center"/>
    </xf>
    <xf numFmtId="0" fontId="3" fillId="7" borderId="22" xfId="0" applyFont="1" applyFill="1" applyBorder="1" applyAlignment="1">
      <alignment horizontal="center" vertical="center"/>
    </xf>
    <xf numFmtId="0" fontId="3" fillId="9" borderId="22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0" fillId="2" borderId="25" xfId="0" applyFont="1" applyFill="1" applyBorder="1" applyAlignment="1">
      <alignment vertical="center" wrapText="1"/>
    </xf>
    <xf numFmtId="0" fontId="7" fillId="2" borderId="25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vertical="center" wrapText="1"/>
    </xf>
    <xf numFmtId="0" fontId="11" fillId="0" borderId="28" xfId="0" applyFont="1" applyBorder="1" applyAlignment="1">
      <alignment horizontal="left" vertical="center"/>
    </xf>
    <xf numFmtId="0" fontId="3" fillId="7" borderId="29" xfId="0" applyFont="1" applyFill="1" applyBorder="1" applyAlignment="1">
      <alignment horizontal="center" vertical="center"/>
    </xf>
    <xf numFmtId="0" fontId="3" fillId="9" borderId="29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11" fillId="11" borderId="34" xfId="0" applyFont="1" applyFill="1" applyBorder="1" applyAlignment="1">
      <alignment horizontal="left" vertical="center"/>
    </xf>
    <xf numFmtId="0" fontId="12" fillId="7" borderId="35" xfId="0" applyFont="1" applyFill="1" applyBorder="1" applyAlignment="1">
      <alignment horizontal="center" vertical="center"/>
    </xf>
    <xf numFmtId="0" fontId="12" fillId="9" borderId="35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5" fillId="12" borderId="32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6" fillId="6" borderId="37" xfId="0" applyFont="1" applyFill="1" applyBorder="1" applyAlignment="1">
      <alignment horizontal="left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0" borderId="13" xfId="0" applyFont="1" applyBorder="1" applyAlignment="1">
      <alignment vertical="center" wrapText="1"/>
    </xf>
    <xf numFmtId="0" fontId="11" fillId="13" borderId="39" xfId="0" applyFont="1" applyFill="1" applyBorder="1" applyAlignment="1">
      <alignment horizontal="left" vertical="center"/>
    </xf>
    <xf numFmtId="0" fontId="13" fillId="2" borderId="18" xfId="0" applyFont="1" applyFill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13" fillId="2" borderId="25" xfId="0" applyFont="1" applyFill="1" applyBorder="1" applyAlignment="1">
      <alignment vertical="center" wrapText="1"/>
    </xf>
    <xf numFmtId="0" fontId="14" fillId="0" borderId="21" xfId="0" applyFont="1" applyBorder="1" applyAlignment="1">
      <alignment horizontal="left" vertical="center"/>
    </xf>
    <xf numFmtId="0" fontId="7" fillId="2" borderId="25" xfId="0" applyFont="1" applyFill="1" applyBorder="1" applyAlignment="1">
      <alignment vertical="center" wrapText="1"/>
    </xf>
    <xf numFmtId="0" fontId="7" fillId="13" borderId="19" xfId="0" applyFont="1" applyFill="1" applyBorder="1" applyAlignment="1">
      <alignment vertical="center" wrapText="1"/>
    </xf>
    <xf numFmtId="0" fontId="9" fillId="10" borderId="42" xfId="0" applyFont="1" applyFill="1" applyBorder="1" applyAlignment="1">
      <alignment horizontal="left" vertical="center"/>
    </xf>
    <xf numFmtId="0" fontId="10" fillId="2" borderId="31" xfId="0" applyFont="1" applyFill="1" applyBorder="1" applyAlignment="1">
      <alignment vertical="center" wrapText="1"/>
    </xf>
    <xf numFmtId="0" fontId="11" fillId="11" borderId="10" xfId="0" applyFont="1" applyFill="1" applyBorder="1" applyAlignment="1">
      <alignment horizontal="left" vertical="center"/>
    </xf>
    <xf numFmtId="0" fontId="3" fillId="7" borderId="43" xfId="0" applyFont="1" applyFill="1" applyBorder="1" applyAlignment="1">
      <alignment horizontal="center" vertical="center"/>
    </xf>
    <xf numFmtId="0" fontId="3" fillId="9" borderId="43" xfId="0" applyFont="1" applyFill="1" applyBorder="1" applyAlignment="1">
      <alignment horizontal="center" vertical="center"/>
    </xf>
    <xf numFmtId="0" fontId="7" fillId="0" borderId="44" xfId="0" applyFont="1" applyBorder="1" applyAlignment="1">
      <alignment vertical="center" wrapText="1"/>
    </xf>
    <xf numFmtId="0" fontId="11" fillId="0" borderId="39" xfId="0" applyFont="1" applyBorder="1" applyAlignment="1">
      <alignment horizontal="left" vertical="center"/>
    </xf>
    <xf numFmtId="0" fontId="3" fillId="7" borderId="45" xfId="0" applyFont="1" applyFill="1" applyBorder="1" applyAlignment="1">
      <alignment horizontal="center" vertical="center"/>
    </xf>
    <xf numFmtId="0" fontId="3" fillId="9" borderId="45" xfId="0" applyFont="1" applyFill="1" applyBorder="1" applyAlignment="1">
      <alignment horizontal="center" vertical="center"/>
    </xf>
    <xf numFmtId="0" fontId="7" fillId="0" borderId="25" xfId="0" applyFont="1" applyBorder="1" applyAlignment="1">
      <alignment vertical="center" wrapText="1"/>
    </xf>
    <xf numFmtId="0" fontId="14" fillId="10" borderId="21" xfId="0" applyFont="1" applyFill="1" applyBorder="1" applyAlignment="1">
      <alignment horizontal="left" vertical="center"/>
    </xf>
    <xf numFmtId="0" fontId="11" fillId="10" borderId="39" xfId="0" applyFont="1" applyFill="1" applyBorder="1" applyAlignment="1">
      <alignment horizontal="left" vertical="center"/>
    </xf>
    <xf numFmtId="0" fontId="11" fillId="2" borderId="21" xfId="0" applyFont="1" applyFill="1" applyBorder="1" applyAlignment="1">
      <alignment horizontal="left" vertical="center"/>
    </xf>
    <xf numFmtId="0" fontId="14" fillId="10" borderId="42" xfId="0" applyFont="1" applyFill="1" applyBorder="1" applyAlignment="1">
      <alignment horizontal="left" vertical="center"/>
    </xf>
    <xf numFmtId="0" fontId="5" fillId="0" borderId="49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7" fillId="2" borderId="24" xfId="0" applyFont="1" applyFill="1" applyBorder="1" applyAlignment="1">
      <alignment vertical="center" wrapText="1"/>
    </xf>
    <xf numFmtId="0" fontId="7" fillId="0" borderId="51" xfId="0" applyFont="1" applyBorder="1" applyAlignment="1">
      <alignment vertical="center" wrapText="1"/>
    </xf>
    <xf numFmtId="0" fontId="11" fillId="13" borderId="21" xfId="0" applyFont="1" applyFill="1" applyBorder="1" applyAlignment="1">
      <alignment horizontal="left" vertical="center"/>
    </xf>
    <xf numFmtId="0" fontId="14" fillId="0" borderId="19" xfId="0" applyFont="1" applyBorder="1" applyAlignment="1">
      <alignment vertical="center" wrapText="1"/>
    </xf>
    <xf numFmtId="0" fontId="14" fillId="13" borderId="21" xfId="0" applyFont="1" applyFill="1" applyBorder="1" applyAlignment="1">
      <alignment horizontal="left" vertical="center"/>
    </xf>
    <xf numFmtId="0" fontId="14" fillId="2" borderId="19" xfId="0" applyFont="1" applyFill="1" applyBorder="1" applyAlignment="1">
      <alignment vertical="center" wrapText="1"/>
    </xf>
    <xf numFmtId="0" fontId="14" fillId="0" borderId="26" xfId="0" applyFont="1" applyBorder="1" applyAlignment="1">
      <alignment vertical="center" wrapText="1"/>
    </xf>
    <xf numFmtId="0" fontId="9" fillId="0" borderId="54" xfId="0" applyFont="1" applyBorder="1" applyAlignment="1">
      <alignment horizontal="left" vertical="center"/>
    </xf>
    <xf numFmtId="0" fontId="3" fillId="7" borderId="46" xfId="0" applyFont="1" applyFill="1" applyBorder="1" applyAlignment="1">
      <alignment horizontal="center" vertical="center"/>
    </xf>
    <xf numFmtId="0" fontId="3" fillId="9" borderId="55" xfId="0" applyFont="1" applyFill="1" applyBorder="1" applyAlignment="1">
      <alignment horizontal="center" vertical="center"/>
    </xf>
    <xf numFmtId="0" fontId="9" fillId="13" borderId="21" xfId="0" applyFont="1" applyFill="1" applyBorder="1" applyAlignment="1">
      <alignment horizontal="left" vertical="center"/>
    </xf>
    <xf numFmtId="0" fontId="3" fillId="7" borderId="23" xfId="0" applyFont="1" applyFill="1" applyBorder="1" applyAlignment="1">
      <alignment horizontal="center" vertical="center"/>
    </xf>
    <xf numFmtId="0" fontId="3" fillId="9" borderId="56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left" vertical="center"/>
    </xf>
    <xf numFmtId="0" fontId="9" fillId="10" borderId="21" xfId="0" applyFont="1" applyFill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15" fillId="10" borderId="21" xfId="0" applyFont="1" applyFill="1" applyBorder="1" applyAlignment="1">
      <alignment horizontal="left" vertical="center"/>
    </xf>
    <xf numFmtId="0" fontId="16" fillId="6" borderId="37" xfId="0" applyFont="1" applyFill="1" applyBorder="1" applyAlignment="1">
      <alignment horizontal="left" vertical="center" wrapText="1"/>
    </xf>
    <xf numFmtId="0" fontId="7" fillId="2" borderId="44" xfId="0" applyFont="1" applyFill="1" applyBorder="1" applyAlignment="1">
      <alignment vertical="center" wrapText="1"/>
    </xf>
    <xf numFmtId="0" fontId="9" fillId="0" borderId="39" xfId="0" applyFont="1" applyBorder="1" applyAlignment="1">
      <alignment horizontal="left" vertical="center"/>
    </xf>
    <xf numFmtId="0" fontId="15" fillId="10" borderId="42" xfId="0" applyFont="1" applyFill="1" applyBorder="1" applyAlignment="1">
      <alignment horizontal="left" vertical="center"/>
    </xf>
    <xf numFmtId="0" fontId="5" fillId="0" borderId="57" xfId="0" applyFont="1" applyBorder="1" applyAlignment="1">
      <alignment vertical="center" wrapText="1"/>
    </xf>
    <xf numFmtId="0" fontId="9" fillId="10" borderId="39" xfId="0" applyFont="1" applyFill="1" applyBorder="1" applyAlignment="1">
      <alignment horizontal="left" vertical="center"/>
    </xf>
    <xf numFmtId="0" fontId="17" fillId="0" borderId="19" xfId="0" applyFont="1" applyBorder="1" applyAlignment="1">
      <alignment vertical="center" wrapText="1"/>
    </xf>
    <xf numFmtId="1" fontId="15" fillId="0" borderId="21" xfId="0" applyNumberFormat="1" applyFont="1" applyBorder="1" applyAlignment="1">
      <alignment horizontal="left" vertical="center"/>
    </xf>
    <xf numFmtId="1" fontId="18" fillId="7" borderId="22" xfId="0" applyNumberFormat="1" applyFont="1" applyFill="1" applyBorder="1" applyAlignment="1">
      <alignment horizontal="center" vertical="center"/>
    </xf>
    <xf numFmtId="1" fontId="18" fillId="9" borderId="22" xfId="0" applyNumberFormat="1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vertical="center" wrapText="1"/>
    </xf>
    <xf numFmtId="0" fontId="19" fillId="0" borderId="21" xfId="0" applyFont="1" applyBorder="1" applyAlignment="1">
      <alignment horizontal="left" vertical="center"/>
    </xf>
    <xf numFmtId="0" fontId="13" fillId="2" borderId="31" xfId="0" applyFont="1" applyFill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5" fillId="13" borderId="32" xfId="0" applyFont="1" applyFill="1" applyBorder="1" applyAlignment="1">
      <alignment vertical="center" wrapText="1"/>
    </xf>
    <xf numFmtId="0" fontId="21" fillId="0" borderId="6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164" fontId="24" fillId="0" borderId="0" xfId="0" applyNumberFormat="1" applyFont="1" applyAlignment="1">
      <alignment horizontal="center" vertical="center"/>
    </xf>
    <xf numFmtId="164" fontId="25" fillId="0" borderId="0" xfId="0" applyNumberFormat="1" applyFont="1" applyAlignment="1">
      <alignment horizontal="center" vertical="center"/>
    </xf>
    <xf numFmtId="0" fontId="26" fillId="13" borderId="0" xfId="0" applyFont="1" applyFill="1" applyAlignment="1">
      <alignment horizontal="center" vertical="center" wrapText="1"/>
    </xf>
    <xf numFmtId="0" fontId="27" fillId="13" borderId="0" xfId="0" applyFont="1" applyFill="1" applyAlignment="1">
      <alignment horizontal="center" vertical="center" wrapText="1"/>
    </xf>
    <xf numFmtId="0" fontId="28" fillId="13" borderId="0" xfId="0" applyFont="1" applyFill="1" applyAlignment="1">
      <alignment horizontal="left" vertical="center" wrapText="1"/>
    </xf>
    <xf numFmtId="0" fontId="29" fillId="0" borderId="0" xfId="0" applyFont="1" applyAlignment="1">
      <alignment horizontal="left" vertical="top" wrapText="1"/>
    </xf>
    <xf numFmtId="0" fontId="30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70" xfId="0" applyFont="1" applyBorder="1" applyAlignment="1">
      <alignment vertical="center" wrapText="1"/>
    </xf>
    <xf numFmtId="0" fontId="34" fillId="2" borderId="21" xfId="0" applyFont="1" applyFill="1" applyBorder="1" applyAlignment="1">
      <alignment horizontal="left" vertical="center"/>
    </xf>
    <xf numFmtId="0" fontId="35" fillId="7" borderId="23" xfId="0" applyFont="1" applyFill="1" applyBorder="1" applyAlignment="1">
      <alignment horizontal="center" vertical="center"/>
    </xf>
    <xf numFmtId="0" fontId="35" fillId="9" borderId="22" xfId="0" applyFont="1" applyFill="1" applyBorder="1" applyAlignment="1">
      <alignment horizontal="center" vertical="center"/>
    </xf>
    <xf numFmtId="0" fontId="34" fillId="0" borderId="21" xfId="0" applyFont="1" applyBorder="1" applyAlignment="1">
      <alignment horizontal="left" vertical="center"/>
    </xf>
    <xf numFmtId="0" fontId="39" fillId="10" borderId="21" xfId="0" applyFont="1" applyFill="1" applyBorder="1" applyAlignment="1">
      <alignment horizontal="left" vertical="center"/>
    </xf>
    <xf numFmtId="0" fontId="40" fillId="10" borderId="21" xfId="0" applyFont="1" applyFill="1" applyBorder="1" applyAlignment="1">
      <alignment horizontal="left" vertical="center"/>
    </xf>
    <xf numFmtId="0" fontId="33" fillId="2" borderId="21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4" fillId="10" borderId="28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" fontId="2" fillId="2" borderId="21" xfId="0" applyNumberFormat="1" applyFont="1" applyFill="1" applyBorder="1" applyAlignment="1">
      <alignment horizontal="center" vertical="center"/>
    </xf>
    <xf numFmtId="1" fontId="2" fillId="2" borderId="34" xfId="0" applyNumberFormat="1" applyFont="1" applyFill="1" applyBorder="1" applyAlignment="1">
      <alignment horizontal="center" vertical="center"/>
    </xf>
    <xf numFmtId="0" fontId="33" fillId="2" borderId="38" xfId="0" applyFont="1" applyFill="1" applyBorder="1" applyAlignment="1">
      <alignment horizontal="center" vertical="center"/>
    </xf>
    <xf numFmtId="0" fontId="33" fillId="2" borderId="20" xfId="0" applyFont="1" applyFill="1" applyBorder="1" applyAlignment="1">
      <alignment horizontal="center" vertical="center"/>
    </xf>
    <xf numFmtId="0" fontId="33" fillId="2" borderId="41" xfId="0" applyFont="1" applyFill="1" applyBorder="1" applyAlignment="1">
      <alignment horizontal="center" vertical="center"/>
    </xf>
    <xf numFmtId="164" fontId="2" fillId="3" borderId="34" xfId="0" applyNumberFormat="1" applyFont="1" applyFill="1" applyBorder="1" applyAlignment="1">
      <alignment horizontal="center" vertical="center"/>
    </xf>
    <xf numFmtId="164" fontId="2" fillId="14" borderId="66" xfId="0" applyNumberFormat="1" applyFont="1" applyFill="1" applyBorder="1" applyAlignment="1">
      <alignment horizontal="center" vertical="center"/>
    </xf>
    <xf numFmtId="164" fontId="2" fillId="3" borderId="65" xfId="0" applyNumberFormat="1" applyFont="1" applyFill="1" applyBorder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5" fillId="17" borderId="32" xfId="0" applyFont="1" applyFill="1" applyBorder="1" applyAlignment="1">
      <alignment horizontal="center" vertical="center" wrapText="1"/>
    </xf>
    <xf numFmtId="0" fontId="2" fillId="16" borderId="34" xfId="0" applyFont="1" applyFill="1" applyBorder="1" applyAlignment="1">
      <alignment horizontal="left" vertical="center" wrapText="1"/>
    </xf>
    <xf numFmtId="0" fontId="2" fillId="16" borderId="9" xfId="0" applyFont="1" applyFill="1" applyBorder="1" applyAlignment="1">
      <alignment horizontal="left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12" fillId="7" borderId="43" xfId="0" applyFont="1" applyFill="1" applyBorder="1" applyAlignment="1">
      <alignment horizontal="center" vertical="center"/>
    </xf>
    <xf numFmtId="0" fontId="12" fillId="9" borderId="43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6" fillId="6" borderId="74" xfId="0" applyFont="1" applyFill="1" applyBorder="1" applyAlignment="1">
      <alignment horizontal="left" vertical="center" wrapText="1"/>
    </xf>
    <xf numFmtId="0" fontId="2" fillId="2" borderId="77" xfId="0" applyFont="1" applyFill="1" applyBorder="1" applyAlignment="1">
      <alignment horizontal="center" vertical="center"/>
    </xf>
    <xf numFmtId="0" fontId="2" fillId="2" borderId="78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4" fillId="0" borderId="28" xfId="0" applyFont="1" applyBorder="1" applyAlignment="1">
      <alignment horizontal="left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16" fillId="6" borderId="74" xfId="0" applyFont="1" applyFill="1" applyBorder="1" applyAlignment="1">
      <alignment horizontal="left" vertical="center" wrapText="1"/>
    </xf>
    <xf numFmtId="0" fontId="2" fillId="0" borderId="75" xfId="0" applyFont="1" applyBorder="1" applyAlignment="1">
      <alignment horizontal="center" vertical="center"/>
    </xf>
    <xf numFmtId="0" fontId="12" fillId="7" borderId="36" xfId="0" applyFont="1" applyFill="1" applyBorder="1" applyAlignment="1">
      <alignment horizontal="center" vertical="center"/>
    </xf>
    <xf numFmtId="0" fontId="12" fillId="9" borderId="75" xfId="0" applyFont="1" applyFill="1" applyBorder="1" applyAlignment="1">
      <alignment horizontal="center" vertical="center"/>
    </xf>
    <xf numFmtId="0" fontId="15" fillId="10" borderId="28" xfId="0" applyFont="1" applyFill="1" applyBorder="1" applyAlignment="1">
      <alignment horizontal="left" vertical="center"/>
    </xf>
    <xf numFmtId="1" fontId="2" fillId="2" borderId="33" xfId="0" applyNumberFormat="1" applyFont="1" applyFill="1" applyBorder="1" applyAlignment="1">
      <alignment horizontal="center" vertical="center"/>
    </xf>
    <xf numFmtId="1" fontId="2" fillId="0" borderId="35" xfId="0" applyNumberFormat="1" applyFont="1" applyBorder="1" applyAlignment="1">
      <alignment horizontal="center" vertical="center"/>
    </xf>
    <xf numFmtId="1" fontId="11" fillId="11" borderId="34" xfId="0" applyNumberFormat="1" applyFont="1" applyFill="1" applyBorder="1" applyAlignment="1">
      <alignment horizontal="left" vertical="center"/>
    </xf>
    <xf numFmtId="1" fontId="12" fillId="7" borderId="36" xfId="0" applyNumberFormat="1" applyFont="1" applyFill="1" applyBorder="1" applyAlignment="1">
      <alignment horizontal="center" vertical="center"/>
    </xf>
    <xf numFmtId="1" fontId="12" fillId="9" borderId="35" xfId="0" applyNumberFormat="1" applyFont="1" applyFill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164" fontId="2" fillId="0" borderId="76" xfId="0" applyNumberFormat="1" applyFont="1" applyBorder="1" applyAlignment="1">
      <alignment horizontal="center" vertical="center"/>
    </xf>
    <xf numFmtId="164" fontId="22" fillId="15" borderId="80" xfId="0" applyNumberFormat="1" applyFont="1" applyFill="1" applyBorder="1" applyAlignment="1">
      <alignment horizontal="left" vertical="center"/>
    </xf>
    <xf numFmtId="164" fontId="23" fillId="7" borderId="11" xfId="0" applyNumberFormat="1" applyFont="1" applyFill="1" applyBorder="1" applyAlignment="1">
      <alignment horizontal="center" vertical="center"/>
    </xf>
    <xf numFmtId="164" fontId="2" fillId="0" borderId="57" xfId="0" applyNumberFormat="1" applyFont="1" applyBorder="1" applyAlignment="1">
      <alignment horizontal="center" vertical="center"/>
    </xf>
    <xf numFmtId="164" fontId="11" fillId="11" borderId="34" xfId="0" applyNumberFormat="1" applyFont="1" applyFill="1" applyBorder="1" applyAlignment="1">
      <alignment horizontal="left" vertical="center"/>
    </xf>
    <xf numFmtId="164" fontId="12" fillId="7" borderId="36" xfId="0" applyNumberFormat="1" applyFont="1" applyFill="1" applyBorder="1" applyAlignment="1">
      <alignment horizontal="center" vertical="center"/>
    </xf>
    <xf numFmtId="164" fontId="12" fillId="9" borderId="35" xfId="0" applyNumberFormat="1" applyFont="1" applyFill="1" applyBorder="1" applyAlignment="1">
      <alignment horizontal="center" vertical="center"/>
    </xf>
    <xf numFmtId="0" fontId="42" fillId="0" borderId="51" xfId="0" applyFont="1" applyBorder="1" applyAlignment="1">
      <alignment vertical="center" wrapText="1"/>
    </xf>
    <xf numFmtId="0" fontId="42" fillId="0" borderId="52" xfId="0" applyFont="1" applyBorder="1" applyAlignment="1">
      <alignment vertical="center" wrapText="1"/>
    </xf>
    <xf numFmtId="0" fontId="42" fillId="0" borderId="19" xfId="0" applyFont="1" applyBorder="1" applyAlignment="1">
      <alignment vertical="center" wrapText="1"/>
    </xf>
    <xf numFmtId="0" fontId="42" fillId="0" borderId="47" xfId="0" applyFont="1" applyBorder="1" applyAlignment="1">
      <alignment vertical="center" wrapText="1"/>
    </xf>
    <xf numFmtId="0" fontId="42" fillId="2" borderId="26" xfId="0" applyFont="1" applyFill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33" fillId="2" borderId="53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1" fontId="33" fillId="2" borderId="20" xfId="0" applyNumberFormat="1" applyFont="1" applyFill="1" applyBorder="1" applyAlignment="1">
      <alignment horizontal="center" vertical="center"/>
    </xf>
    <xf numFmtId="1" fontId="33" fillId="0" borderId="22" xfId="0" applyNumberFormat="1" applyFont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42" fillId="0" borderId="58" xfId="0" applyFont="1" applyBorder="1" applyAlignment="1">
      <alignment vertical="center" wrapText="1"/>
    </xf>
    <xf numFmtId="0" fontId="11" fillId="0" borderId="15" xfId="0" applyFont="1" applyBorder="1" applyAlignment="1">
      <alignment horizontal="left" vertical="center"/>
    </xf>
    <xf numFmtId="0" fontId="7" fillId="0" borderId="24" xfId="0" applyFont="1" applyBorder="1" applyAlignment="1">
      <alignment vertical="center" wrapText="1"/>
    </xf>
    <xf numFmtId="0" fontId="2" fillId="2" borderId="79" xfId="0" applyFont="1" applyFill="1" applyBorder="1" applyAlignment="1">
      <alignment horizontal="center" vertical="center"/>
    </xf>
    <xf numFmtId="0" fontId="3" fillId="7" borderId="36" xfId="0" applyFont="1" applyFill="1" applyBorder="1" applyAlignment="1">
      <alignment horizontal="center" vertical="center" wrapText="1"/>
    </xf>
    <xf numFmtId="0" fontId="11" fillId="10" borderId="15" xfId="0" applyFont="1" applyFill="1" applyBorder="1" applyAlignment="1">
      <alignment horizontal="left" vertical="center"/>
    </xf>
    <xf numFmtId="0" fontId="32" fillId="9" borderId="8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33" fillId="0" borderId="16" xfId="0" applyFont="1" applyBorder="1" applyAlignment="1">
      <alignment horizontal="center" vertical="center"/>
    </xf>
    <xf numFmtId="0" fontId="39" fillId="10" borderId="15" xfId="0" applyFont="1" applyFill="1" applyBorder="1" applyAlignment="1">
      <alignment horizontal="left" vertical="center"/>
    </xf>
    <xf numFmtId="0" fontId="35" fillId="7" borderId="17" xfId="0" applyFont="1" applyFill="1" applyBorder="1" applyAlignment="1">
      <alignment horizontal="center" vertical="center"/>
    </xf>
    <xf numFmtId="0" fontId="10" fillId="0" borderId="26" xfId="0" applyFont="1" applyBorder="1" applyAlignment="1">
      <alignment vertical="center" wrapText="1"/>
    </xf>
    <xf numFmtId="0" fontId="38" fillId="2" borderId="28" xfId="0" applyFont="1" applyFill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9" fillId="10" borderId="28" xfId="0" applyFont="1" applyFill="1" applyBorder="1" applyAlignment="1">
      <alignment horizontal="left" vertical="center"/>
    </xf>
    <xf numFmtId="0" fontId="32" fillId="9" borderId="22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vertical="center" wrapText="1"/>
    </xf>
    <xf numFmtId="0" fontId="32" fillId="9" borderId="16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vertical="center" wrapText="1"/>
    </xf>
    <xf numFmtId="0" fontId="43" fillId="2" borderId="15" xfId="0" applyFont="1" applyFill="1" applyBorder="1" applyAlignment="1">
      <alignment horizontal="center" vertical="center"/>
    </xf>
    <xf numFmtId="164" fontId="2" fillId="3" borderId="82" xfId="0" applyNumberFormat="1" applyFont="1" applyFill="1" applyBorder="1" applyAlignment="1">
      <alignment horizontal="center" vertical="center"/>
    </xf>
    <xf numFmtId="0" fontId="44" fillId="2" borderId="21" xfId="0" applyFont="1" applyFill="1" applyBorder="1" applyAlignment="1">
      <alignment horizontal="left" vertical="center"/>
    </xf>
    <xf numFmtId="0" fontId="3" fillId="7" borderId="59" xfId="0" applyFont="1" applyFill="1" applyBorder="1" applyAlignment="1">
      <alignment horizontal="center" vertical="center" wrapText="1"/>
    </xf>
    <xf numFmtId="0" fontId="3" fillId="8" borderId="83" xfId="0" applyFont="1" applyFill="1" applyBorder="1" applyAlignment="1">
      <alignment horizontal="center" vertical="center" wrapText="1"/>
    </xf>
    <xf numFmtId="0" fontId="32" fillId="9" borderId="60" xfId="0" applyFont="1" applyFill="1" applyBorder="1" applyAlignment="1">
      <alignment horizontal="center" vertical="center" wrapText="1"/>
    </xf>
    <xf numFmtId="0" fontId="33" fillId="0" borderId="51" xfId="0" applyFont="1" applyBorder="1" applyAlignment="1">
      <alignment horizontal="center" vertical="center"/>
    </xf>
    <xf numFmtId="164" fontId="10" fillId="0" borderId="0" xfId="0" applyNumberFormat="1" applyFont="1" applyAlignment="1">
      <alignment vertical="center"/>
    </xf>
    <xf numFmtId="0" fontId="10" fillId="2" borderId="25" xfId="0" applyFont="1" applyFill="1" applyBorder="1" applyAlignment="1">
      <alignment horizontal="left" vertical="center" wrapText="1"/>
    </xf>
    <xf numFmtId="0" fontId="10" fillId="2" borderId="24" xfId="0" applyFont="1" applyFill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7" fillId="0" borderId="18" xfId="0" applyFont="1" applyBorder="1" applyAlignment="1">
      <alignment vertical="center" wrapText="1"/>
    </xf>
    <xf numFmtId="0" fontId="7" fillId="2" borderId="84" xfId="0" applyFont="1" applyFill="1" applyBorder="1" applyAlignment="1">
      <alignment vertical="center" wrapText="1"/>
    </xf>
    <xf numFmtId="0" fontId="32" fillId="18" borderId="87" xfId="0" applyFont="1" applyFill="1" applyBorder="1" applyAlignment="1">
      <alignment horizontal="center" vertical="center"/>
    </xf>
    <xf numFmtId="0" fontId="32" fillId="18" borderId="88" xfId="0" applyFont="1" applyFill="1" applyBorder="1" applyAlignment="1">
      <alignment horizontal="center" vertical="center"/>
    </xf>
    <xf numFmtId="0" fontId="32" fillId="18" borderId="89" xfId="0" applyFont="1" applyFill="1" applyBorder="1" applyAlignment="1">
      <alignment horizontal="center" vertical="center"/>
    </xf>
    <xf numFmtId="0" fontId="46" fillId="18" borderId="90" xfId="0" applyFont="1" applyFill="1" applyBorder="1" applyAlignment="1">
      <alignment horizontal="center" vertical="center"/>
    </xf>
    <xf numFmtId="0" fontId="46" fillId="18" borderId="92" xfId="0" applyFont="1" applyFill="1" applyBorder="1" applyAlignment="1">
      <alignment horizontal="center" vertical="center"/>
    </xf>
    <xf numFmtId="0" fontId="32" fillId="18" borderId="93" xfId="0" applyFont="1" applyFill="1" applyBorder="1" applyAlignment="1">
      <alignment horizontal="center" vertical="center"/>
    </xf>
    <xf numFmtId="0" fontId="32" fillId="18" borderId="92" xfId="0" applyFont="1" applyFill="1" applyBorder="1" applyAlignment="1">
      <alignment horizontal="center" vertical="center"/>
    </xf>
    <xf numFmtId="1" fontId="48" fillId="18" borderId="88" xfId="0" applyNumberFormat="1" applyFont="1" applyFill="1" applyBorder="1" applyAlignment="1">
      <alignment horizontal="center" vertical="center"/>
    </xf>
    <xf numFmtId="1" fontId="46" fillId="18" borderId="90" xfId="0" applyNumberFormat="1" applyFont="1" applyFill="1" applyBorder="1" applyAlignment="1">
      <alignment horizontal="center" vertical="center"/>
    </xf>
    <xf numFmtId="0" fontId="32" fillId="18" borderId="94" xfId="0" applyFont="1" applyFill="1" applyBorder="1" applyAlignment="1">
      <alignment horizontal="center" vertical="center" wrapText="1"/>
    </xf>
    <xf numFmtId="0" fontId="32" fillId="18" borderId="88" xfId="0" applyFont="1" applyFill="1" applyBorder="1" applyAlignment="1">
      <alignment horizontal="center" vertical="center" wrapText="1"/>
    </xf>
    <xf numFmtId="0" fontId="32" fillId="18" borderId="87" xfId="0" applyFont="1" applyFill="1" applyBorder="1" applyAlignment="1">
      <alignment horizontal="center" vertical="center" wrapText="1"/>
    </xf>
    <xf numFmtId="0" fontId="49" fillId="18" borderId="88" xfId="0" applyFont="1" applyFill="1" applyBorder="1" applyAlignment="1">
      <alignment horizontal="center" vertical="center"/>
    </xf>
    <xf numFmtId="164" fontId="46" fillId="18" borderId="90" xfId="0" applyNumberFormat="1" applyFont="1" applyFill="1" applyBorder="1" applyAlignment="1">
      <alignment horizontal="center" vertical="center"/>
    </xf>
    <xf numFmtId="164" fontId="50" fillId="18" borderId="95" xfId="0" applyNumberFormat="1" applyFont="1" applyFill="1" applyBorder="1" applyAlignment="1">
      <alignment horizontal="center" vertical="center"/>
    </xf>
    <xf numFmtId="0" fontId="13" fillId="0" borderId="24" xfId="0" applyFont="1" applyBorder="1" applyAlignment="1">
      <alignment vertical="center" wrapText="1"/>
    </xf>
    <xf numFmtId="0" fontId="3" fillId="19" borderId="22" xfId="0" applyFont="1" applyFill="1" applyBorder="1" applyAlignment="1">
      <alignment horizontal="center" vertical="center"/>
    </xf>
    <xf numFmtId="0" fontId="32" fillId="20" borderId="88" xfId="0" applyFont="1" applyFill="1" applyBorder="1" applyAlignment="1">
      <alignment horizontal="center" vertical="center"/>
    </xf>
    <xf numFmtId="0" fontId="3" fillId="21" borderId="22" xfId="0" applyFont="1" applyFill="1" applyBorder="1" applyAlignment="1">
      <alignment horizontal="center" vertical="center"/>
    </xf>
    <xf numFmtId="0" fontId="3" fillId="19" borderId="29" xfId="0" applyFont="1" applyFill="1" applyBorder="1" applyAlignment="1">
      <alignment horizontal="center" vertical="center"/>
    </xf>
    <xf numFmtId="0" fontId="32" fillId="20" borderId="89" xfId="0" applyFont="1" applyFill="1" applyBorder="1" applyAlignment="1">
      <alignment horizontal="center" vertical="center"/>
    </xf>
    <xf numFmtId="0" fontId="3" fillId="21" borderId="29" xfId="0" applyFont="1" applyFill="1" applyBorder="1" applyAlignment="1">
      <alignment horizontal="center" vertical="center"/>
    </xf>
    <xf numFmtId="0" fontId="3" fillId="19" borderId="48" xfId="0" applyFont="1" applyFill="1" applyBorder="1" applyAlignment="1">
      <alignment horizontal="center" vertical="center"/>
    </xf>
    <xf numFmtId="0" fontId="32" fillId="20" borderId="91" xfId="0" applyFont="1" applyFill="1" applyBorder="1" applyAlignment="1">
      <alignment horizontal="center" vertical="center"/>
    </xf>
    <xf numFmtId="0" fontId="3" fillId="21" borderId="48" xfId="0" applyFont="1" applyFill="1" applyBorder="1" applyAlignment="1">
      <alignment horizontal="center" vertical="center"/>
    </xf>
    <xf numFmtId="0" fontId="2" fillId="19" borderId="22" xfId="0" applyFont="1" applyFill="1" applyBorder="1" applyAlignment="1">
      <alignment horizontal="center" vertical="center"/>
    </xf>
    <xf numFmtId="0" fontId="47" fillId="20" borderId="88" xfId="0" applyFont="1" applyFill="1" applyBorder="1" applyAlignment="1">
      <alignment horizontal="center" vertical="center"/>
    </xf>
    <xf numFmtId="0" fontId="2" fillId="21" borderId="22" xfId="0" applyFont="1" applyFill="1" applyBorder="1" applyAlignment="1">
      <alignment horizontal="center" vertical="center"/>
    </xf>
    <xf numFmtId="0" fontId="3" fillId="19" borderId="16" xfId="0" applyFont="1" applyFill="1" applyBorder="1" applyAlignment="1">
      <alignment horizontal="center" vertical="center"/>
    </xf>
    <xf numFmtId="0" fontId="32" fillId="20" borderId="87" xfId="0" applyFont="1" applyFill="1" applyBorder="1" applyAlignment="1">
      <alignment horizontal="center" vertical="center"/>
    </xf>
    <xf numFmtId="0" fontId="3" fillId="21" borderId="16" xfId="0" applyFont="1" applyFill="1" applyBorder="1" applyAlignment="1">
      <alignment horizontal="center" vertical="center"/>
    </xf>
    <xf numFmtId="0" fontId="35" fillId="19" borderId="23" xfId="0" applyFont="1" applyFill="1" applyBorder="1" applyAlignment="1">
      <alignment horizontal="center" vertical="center"/>
    </xf>
    <xf numFmtId="0" fontId="49" fillId="20" borderId="88" xfId="0" applyFont="1" applyFill="1" applyBorder="1" applyAlignment="1">
      <alignment horizontal="center" vertical="center"/>
    </xf>
    <xf numFmtId="0" fontId="35" fillId="21" borderId="22" xfId="0" applyFont="1" applyFill="1" applyBorder="1" applyAlignment="1">
      <alignment horizontal="center" vertical="center"/>
    </xf>
    <xf numFmtId="0" fontId="3" fillId="22" borderId="86" xfId="0" applyFont="1" applyFill="1" applyBorder="1" applyAlignment="1">
      <alignment horizontal="center" vertical="center" wrapText="1"/>
    </xf>
    <xf numFmtId="0" fontId="3" fillId="22" borderId="88" xfId="0" applyFont="1" applyFill="1" applyBorder="1" applyAlignment="1">
      <alignment horizontal="center" vertical="center"/>
    </xf>
    <xf numFmtId="0" fontId="32" fillId="22" borderId="88" xfId="0" applyFont="1" applyFill="1" applyBorder="1" applyAlignment="1">
      <alignment horizontal="center" vertical="center"/>
    </xf>
    <xf numFmtId="0" fontId="3" fillId="22" borderId="89" xfId="0" applyFont="1" applyFill="1" applyBorder="1" applyAlignment="1">
      <alignment horizontal="center" vertical="center"/>
    </xf>
    <xf numFmtId="0" fontId="12" fillId="22" borderId="90" xfId="0" applyFont="1" applyFill="1" applyBorder="1" applyAlignment="1">
      <alignment horizontal="center" vertical="center"/>
    </xf>
    <xf numFmtId="0" fontId="3" fillId="22" borderId="87" xfId="0" applyFont="1" applyFill="1" applyBorder="1" applyAlignment="1">
      <alignment horizontal="center" vertical="center"/>
    </xf>
    <xf numFmtId="0" fontId="12" fillId="22" borderId="92" xfId="0" applyFont="1" applyFill="1" applyBorder="1" applyAlignment="1">
      <alignment horizontal="center" vertical="center"/>
    </xf>
    <xf numFmtId="0" fontId="3" fillId="22" borderId="93" xfId="0" applyFont="1" applyFill="1" applyBorder="1" applyAlignment="1">
      <alignment horizontal="center" vertical="center"/>
    </xf>
    <xf numFmtId="0" fontId="3" fillId="22" borderId="92" xfId="0" applyFont="1" applyFill="1" applyBorder="1" applyAlignment="1">
      <alignment horizontal="center" vertical="center"/>
    </xf>
    <xf numFmtId="1" fontId="18" fillId="22" borderId="88" xfId="0" applyNumberFormat="1" applyFont="1" applyFill="1" applyBorder="1" applyAlignment="1">
      <alignment horizontal="center" vertical="center"/>
    </xf>
    <xf numFmtId="1" fontId="12" fillId="22" borderId="90" xfId="0" applyNumberFormat="1" applyFont="1" applyFill="1" applyBorder="1" applyAlignment="1">
      <alignment horizontal="center" vertical="center"/>
    </xf>
    <xf numFmtId="0" fontId="3" fillId="22" borderId="94" xfId="0" applyFont="1" applyFill="1" applyBorder="1" applyAlignment="1">
      <alignment horizontal="center" vertical="center" wrapText="1"/>
    </xf>
    <xf numFmtId="0" fontId="3" fillId="22" borderId="88" xfId="0" applyFont="1" applyFill="1" applyBorder="1" applyAlignment="1">
      <alignment horizontal="center" vertical="center" wrapText="1"/>
    </xf>
    <xf numFmtId="0" fontId="3" fillId="22" borderId="87" xfId="0" applyFont="1" applyFill="1" applyBorder="1" applyAlignment="1">
      <alignment horizontal="center" vertical="center" wrapText="1"/>
    </xf>
    <xf numFmtId="164" fontId="12" fillId="22" borderId="90" xfId="0" applyNumberFormat="1" applyFont="1" applyFill="1" applyBorder="1" applyAlignment="1">
      <alignment horizontal="center" vertical="center"/>
    </xf>
    <xf numFmtId="0" fontId="3" fillId="23" borderId="89" xfId="0" applyFont="1" applyFill="1" applyBorder="1" applyAlignment="1">
      <alignment horizontal="center" vertical="center"/>
    </xf>
    <xf numFmtId="0" fontId="3" fillId="23" borderId="88" xfId="0" applyFont="1" applyFill="1" applyBorder="1" applyAlignment="1">
      <alignment horizontal="center" vertical="center"/>
    </xf>
    <xf numFmtId="0" fontId="3" fillId="23" borderId="91" xfId="0" applyFont="1" applyFill="1" applyBorder="1" applyAlignment="1">
      <alignment horizontal="center" vertical="center"/>
    </xf>
    <xf numFmtId="0" fontId="2" fillId="23" borderId="88" xfId="0" applyFont="1" applyFill="1" applyBorder="1" applyAlignment="1">
      <alignment horizontal="center" vertical="center"/>
    </xf>
    <xf numFmtId="0" fontId="3" fillId="23" borderId="87" xfId="0" applyFont="1" applyFill="1" applyBorder="1" applyAlignment="1">
      <alignment horizontal="center" vertical="center"/>
    </xf>
    <xf numFmtId="0" fontId="35" fillId="23" borderId="88" xfId="0" applyFont="1" applyFill="1" applyBorder="1" applyAlignment="1">
      <alignment horizontal="center" vertical="center"/>
    </xf>
    <xf numFmtId="0" fontId="32" fillId="22" borderId="87" xfId="0" applyFont="1" applyFill="1" applyBorder="1" applyAlignment="1">
      <alignment horizontal="center" vertical="center"/>
    </xf>
    <xf numFmtId="0" fontId="32" fillId="22" borderId="89" xfId="0" applyFont="1" applyFill="1" applyBorder="1" applyAlignment="1">
      <alignment horizontal="center" vertical="center"/>
    </xf>
    <xf numFmtId="0" fontId="32" fillId="22" borderId="87" xfId="0" applyFont="1" applyFill="1" applyBorder="1" applyAlignment="1">
      <alignment horizontal="center" vertical="center" wrapText="1"/>
    </xf>
    <xf numFmtId="0" fontId="49" fillId="22" borderId="88" xfId="0" applyFont="1" applyFill="1" applyBorder="1" applyAlignment="1">
      <alignment horizontal="center" vertical="center"/>
    </xf>
    <xf numFmtId="0" fontId="19" fillId="0" borderId="28" xfId="0" applyFont="1" applyBorder="1" applyAlignment="1">
      <alignment horizontal="left" vertical="center"/>
    </xf>
    <xf numFmtId="0" fontId="22" fillId="0" borderId="26" xfId="0" applyFont="1" applyBorder="1" applyAlignment="1">
      <alignment vertical="center" wrapText="1"/>
    </xf>
    <xf numFmtId="0" fontId="2" fillId="24" borderId="21" xfId="0" applyFont="1" applyFill="1" applyBorder="1" applyAlignment="1">
      <alignment horizontal="center" vertical="center"/>
    </xf>
    <xf numFmtId="0" fontId="33" fillId="24" borderId="27" xfId="0" applyFont="1" applyFill="1" applyBorder="1" applyAlignment="1">
      <alignment horizontal="center" vertical="center"/>
    </xf>
    <xf numFmtId="0" fontId="2" fillId="1" borderId="29" xfId="0" applyFont="1" applyFill="1" applyBorder="1" applyAlignment="1">
      <alignment horizontal="center" vertical="center"/>
    </xf>
    <xf numFmtId="0" fontId="35" fillId="7" borderId="96" xfId="0" applyFont="1" applyFill="1" applyBorder="1" applyAlignment="1">
      <alignment horizontal="center" vertical="center"/>
    </xf>
    <xf numFmtId="1" fontId="3" fillId="22" borderId="88" xfId="0" applyNumberFormat="1" applyFont="1" applyFill="1" applyBorder="1" applyAlignment="1">
      <alignment horizontal="center" vertical="center"/>
    </xf>
    <xf numFmtId="164" fontId="23" fillId="22" borderId="95" xfId="0" applyNumberFormat="1" applyFont="1" applyFill="1" applyBorder="1" applyAlignment="1">
      <alignment horizontal="center" vertical="center"/>
    </xf>
    <xf numFmtId="164" fontId="23" fillId="10" borderId="76" xfId="0" applyNumberFormat="1" applyFont="1" applyFill="1" applyBorder="1" applyAlignment="1">
      <alignment horizontal="center" vertical="center"/>
    </xf>
    <xf numFmtId="0" fontId="3" fillId="18" borderId="70" xfId="0" applyFont="1" applyFill="1" applyBorder="1" applyAlignment="1">
      <alignment vertical="center" wrapText="1"/>
    </xf>
    <xf numFmtId="0" fontId="18" fillId="3" borderId="67" xfId="0" applyFont="1" applyFill="1" applyBorder="1" applyAlignment="1">
      <alignment horizontal="center" vertical="center" wrapText="1"/>
    </xf>
    <xf numFmtId="0" fontId="18" fillId="3" borderId="68" xfId="0" applyFont="1" applyFill="1" applyBorder="1" applyAlignment="1">
      <alignment horizontal="center" vertical="center" wrapText="1"/>
    </xf>
    <xf numFmtId="0" fontId="18" fillId="3" borderId="69" xfId="0" applyFont="1" applyFill="1" applyBorder="1" applyAlignment="1">
      <alignment horizontal="center" vertical="center" wrapText="1"/>
    </xf>
    <xf numFmtId="6" fontId="31" fillId="0" borderId="2" xfId="0" applyNumberFormat="1" applyFont="1" applyBorder="1" applyAlignment="1">
      <alignment horizontal="center" vertical="center"/>
    </xf>
    <xf numFmtId="0" fontId="31" fillId="0" borderId="71" xfId="0" applyFont="1" applyBorder="1" applyAlignment="1">
      <alignment horizontal="center" vertical="center"/>
    </xf>
    <xf numFmtId="164" fontId="12" fillId="8" borderId="72" xfId="0" applyNumberFormat="1" applyFont="1" applyFill="1" applyBorder="1" applyAlignment="1">
      <alignment horizontal="center" vertical="center"/>
    </xf>
    <xf numFmtId="0" fontId="12" fillId="8" borderId="7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3" fillId="2" borderId="27" xfId="0" applyFont="1" applyFill="1" applyBorder="1" applyAlignment="1">
      <alignment horizontal="center" vertical="center"/>
    </xf>
    <xf numFmtId="0" fontId="33" fillId="2" borderId="61" xfId="0" applyFont="1" applyFill="1" applyBorder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41" fillId="0" borderId="16" xfId="0" applyFont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85" xfId="0" applyFont="1" applyFill="1" applyBorder="1" applyAlignment="1">
      <alignment horizontal="center" vertical="center" wrapText="1"/>
    </xf>
    <xf numFmtId="0" fontId="36" fillId="2" borderId="62" xfId="0" applyFont="1" applyFill="1" applyBorder="1" applyAlignment="1">
      <alignment horizontal="left" vertical="center"/>
    </xf>
    <xf numFmtId="0" fontId="36" fillId="2" borderId="63" xfId="0" applyFont="1" applyFill="1" applyBorder="1" applyAlignment="1">
      <alignment horizontal="left" vertical="center"/>
    </xf>
    <xf numFmtId="0" fontId="35" fillId="19" borderId="30" xfId="0" applyFont="1" applyFill="1" applyBorder="1" applyAlignment="1">
      <alignment horizontal="center" vertical="center"/>
    </xf>
    <xf numFmtId="0" fontId="37" fillId="19" borderId="17" xfId="0" applyFont="1" applyFill="1" applyBorder="1" applyAlignment="1">
      <alignment horizontal="center"/>
    </xf>
    <xf numFmtId="0" fontId="49" fillId="20" borderId="89" xfId="0" applyFont="1" applyFill="1" applyBorder="1" applyAlignment="1">
      <alignment horizontal="center" vertical="center"/>
    </xf>
    <xf numFmtId="0" fontId="45" fillId="20" borderId="87" xfId="0" applyFont="1" applyFill="1" applyBorder="1" applyAlignment="1">
      <alignment horizontal="center"/>
    </xf>
    <xf numFmtId="0" fontId="35" fillId="21" borderId="29" xfId="0" applyFont="1" applyFill="1" applyBorder="1" applyAlignment="1">
      <alignment horizontal="center" vertical="center"/>
    </xf>
    <xf numFmtId="0" fontId="37" fillId="21" borderId="16" xfId="0" applyFont="1" applyFill="1" applyBorder="1" applyAlignment="1">
      <alignment horizontal="center"/>
    </xf>
    <xf numFmtId="0" fontId="35" fillId="23" borderId="89" xfId="0" applyFont="1" applyFill="1" applyBorder="1" applyAlignment="1">
      <alignment horizontal="center" vertical="center"/>
    </xf>
    <xf numFmtId="0" fontId="35" fillId="23" borderId="8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5"/>
  <sheetViews>
    <sheetView tabSelected="1" topLeftCell="A102" workbookViewId="0">
      <selection activeCell="J18" sqref="J18"/>
    </sheetView>
  </sheetViews>
  <sheetFormatPr defaultRowHeight="15" x14ac:dyDescent="0.25"/>
  <cols>
    <col min="1" max="1" width="46.7109375" customWidth="1"/>
    <col min="2" max="3" width="23" customWidth="1"/>
    <col min="4" max="4" width="19.42578125" customWidth="1"/>
    <col min="5" max="5" width="0" hidden="1" customWidth="1"/>
    <col min="6" max="6" width="19.7109375" customWidth="1"/>
    <col min="7" max="9" width="17.5703125" customWidth="1"/>
    <col min="10" max="10" width="65.42578125" customWidth="1"/>
  </cols>
  <sheetData>
    <row r="1" spans="1:10" ht="27" thickBot="1" x14ac:dyDescent="0.3">
      <c r="A1" s="1" t="s">
        <v>143</v>
      </c>
      <c r="B1" s="2" t="s">
        <v>0</v>
      </c>
      <c r="C1" s="2" t="s">
        <v>92</v>
      </c>
      <c r="D1" s="299" t="s">
        <v>93</v>
      </c>
      <c r="E1" s="300"/>
      <c r="F1" s="306" t="s">
        <v>97</v>
      </c>
      <c r="G1" s="307"/>
      <c r="H1" s="307"/>
      <c r="I1" s="308"/>
      <c r="J1" s="3" t="s">
        <v>1</v>
      </c>
    </row>
    <row r="2" spans="1:10" ht="63.75" thickBot="1" x14ac:dyDescent="0.3">
      <c r="A2" s="4" t="s">
        <v>2</v>
      </c>
      <c r="B2" s="5" t="s">
        <v>3</v>
      </c>
      <c r="C2" s="5" t="s">
        <v>17</v>
      </c>
      <c r="D2" s="5" t="s">
        <v>94</v>
      </c>
      <c r="E2" s="6" t="s">
        <v>4</v>
      </c>
      <c r="F2" s="213" t="s">
        <v>5</v>
      </c>
      <c r="G2" s="214" t="s">
        <v>6</v>
      </c>
      <c r="H2" s="215" t="s">
        <v>144</v>
      </c>
      <c r="I2" s="257" t="s">
        <v>145</v>
      </c>
      <c r="J2" s="8"/>
    </row>
    <row r="3" spans="1:10" ht="16.5" thickTop="1" x14ac:dyDescent="0.25">
      <c r="A3" s="9" t="s">
        <v>7</v>
      </c>
      <c r="B3" s="119">
        <v>224062</v>
      </c>
      <c r="C3" s="141">
        <v>246894</v>
      </c>
      <c r="D3" s="142">
        <v>294138</v>
      </c>
      <c r="E3" s="10">
        <v>306500</v>
      </c>
      <c r="F3" s="11">
        <v>357365</v>
      </c>
      <c r="G3" s="223">
        <v>360000</v>
      </c>
      <c r="H3" s="12">
        <v>350889</v>
      </c>
      <c r="I3" s="278">
        <v>354600</v>
      </c>
      <c r="J3" s="38" t="s">
        <v>125</v>
      </c>
    </row>
    <row r="4" spans="1:10" ht="15.75" x14ac:dyDescent="0.25">
      <c r="A4" s="13" t="s">
        <v>98</v>
      </c>
      <c r="B4" s="120">
        <v>3296</v>
      </c>
      <c r="C4" s="121">
        <v>2287</v>
      </c>
      <c r="D4" s="117">
        <v>4244</v>
      </c>
      <c r="E4" s="14">
        <v>4000</v>
      </c>
      <c r="F4" s="15">
        <v>4500</v>
      </c>
      <c r="G4" s="224">
        <v>4500</v>
      </c>
      <c r="H4" s="16">
        <v>2988</v>
      </c>
      <c r="I4" s="258">
        <v>3000</v>
      </c>
      <c r="J4" s="218"/>
    </row>
    <row r="5" spans="1:10" ht="15.75" x14ac:dyDescent="0.25">
      <c r="A5" s="13" t="s">
        <v>8</v>
      </c>
      <c r="B5" s="120">
        <v>1558</v>
      </c>
      <c r="C5" s="121">
        <v>2575</v>
      </c>
      <c r="D5" s="117">
        <v>1930</v>
      </c>
      <c r="E5" s="14">
        <v>500</v>
      </c>
      <c r="F5" s="15">
        <v>2500</v>
      </c>
      <c r="G5" s="224">
        <v>2500</v>
      </c>
      <c r="H5" s="16">
        <v>984</v>
      </c>
      <c r="I5" s="258">
        <v>1500</v>
      </c>
      <c r="J5" s="18"/>
    </row>
    <row r="6" spans="1:10" ht="15.75" x14ac:dyDescent="0.25">
      <c r="A6" s="13" t="s">
        <v>9</v>
      </c>
      <c r="B6" s="120">
        <v>2870</v>
      </c>
      <c r="C6" s="121">
        <v>2343</v>
      </c>
      <c r="D6" s="117">
        <v>2932</v>
      </c>
      <c r="E6" s="17">
        <v>2600</v>
      </c>
      <c r="F6" s="15">
        <v>3200</v>
      </c>
      <c r="G6" s="224">
        <v>3200</v>
      </c>
      <c r="H6" s="16">
        <v>2984</v>
      </c>
      <c r="I6" s="258">
        <v>3200</v>
      </c>
      <c r="J6" s="19"/>
    </row>
    <row r="7" spans="1:10" ht="15.75" x14ac:dyDescent="0.25">
      <c r="A7" s="13" t="s">
        <v>10</v>
      </c>
      <c r="B7" s="120">
        <v>545</v>
      </c>
      <c r="C7" s="121">
        <v>1564</v>
      </c>
      <c r="D7" s="117">
        <v>1100</v>
      </c>
      <c r="E7" s="17">
        <v>1750</v>
      </c>
      <c r="F7" s="15">
        <v>1750</v>
      </c>
      <c r="G7" s="224">
        <v>1750</v>
      </c>
      <c r="H7" s="16">
        <v>1370</v>
      </c>
      <c r="I7" s="258">
        <v>1750</v>
      </c>
      <c r="J7" s="19"/>
    </row>
    <row r="8" spans="1:10" ht="15.75" x14ac:dyDescent="0.25">
      <c r="A8" s="13" t="s">
        <v>11</v>
      </c>
      <c r="B8" s="120">
        <v>1592</v>
      </c>
      <c r="C8" s="121">
        <v>1496</v>
      </c>
      <c r="D8" s="117">
        <v>1536</v>
      </c>
      <c r="E8" s="17">
        <v>2000</v>
      </c>
      <c r="F8" s="15">
        <v>1600</v>
      </c>
      <c r="G8" s="224">
        <v>1600</v>
      </c>
      <c r="H8" s="16">
        <v>1575</v>
      </c>
      <c r="I8" s="258">
        <v>1575</v>
      </c>
      <c r="J8" s="19"/>
    </row>
    <row r="9" spans="1:10" ht="15.75" x14ac:dyDescent="0.25">
      <c r="A9" s="13" t="s">
        <v>85</v>
      </c>
      <c r="B9" s="120"/>
      <c r="C9" s="121"/>
      <c r="D9" s="117">
        <v>4463</v>
      </c>
      <c r="E9" s="17"/>
      <c r="F9" s="15">
        <v>4000</v>
      </c>
      <c r="G9" s="224">
        <v>4000</v>
      </c>
      <c r="H9" s="16">
        <v>4191</v>
      </c>
      <c r="I9" s="258">
        <v>4235</v>
      </c>
      <c r="J9" s="219"/>
    </row>
    <row r="10" spans="1:10" ht="15.75" x14ac:dyDescent="0.25">
      <c r="A10" s="13" t="s">
        <v>86</v>
      </c>
      <c r="B10" s="120"/>
      <c r="C10" s="121"/>
      <c r="D10" s="117">
        <v>53812</v>
      </c>
      <c r="E10" s="17"/>
      <c r="F10" s="15">
        <v>6500</v>
      </c>
      <c r="G10" s="224">
        <v>10000</v>
      </c>
      <c r="H10" s="16">
        <v>15062</v>
      </c>
      <c r="I10" s="259">
        <v>15062</v>
      </c>
      <c r="J10" s="220" t="s">
        <v>140</v>
      </c>
    </row>
    <row r="11" spans="1:10" ht="47.25" x14ac:dyDescent="0.25">
      <c r="A11" s="13" t="s">
        <v>12</v>
      </c>
      <c r="B11" s="120">
        <v>7365</v>
      </c>
      <c r="C11" s="121">
        <v>7431</v>
      </c>
      <c r="D11" s="117">
        <v>7514</v>
      </c>
      <c r="E11" s="17">
        <v>7431</v>
      </c>
      <c r="F11" s="15">
        <v>8000</v>
      </c>
      <c r="G11" s="224">
        <v>25000</v>
      </c>
      <c r="H11" s="16">
        <v>26105</v>
      </c>
      <c r="I11" s="259">
        <v>26105</v>
      </c>
      <c r="J11" s="18" t="s">
        <v>117</v>
      </c>
    </row>
    <row r="12" spans="1:10" ht="15.75" x14ac:dyDescent="0.25">
      <c r="A12" s="13" t="s">
        <v>87</v>
      </c>
      <c r="B12" s="120"/>
      <c r="C12" s="121"/>
      <c r="D12" s="117">
        <v>3696</v>
      </c>
      <c r="E12" s="17"/>
      <c r="F12" s="15">
        <v>5000</v>
      </c>
      <c r="G12" s="224">
        <v>5000</v>
      </c>
      <c r="H12" s="16">
        <v>4618</v>
      </c>
      <c r="I12" s="258">
        <v>5000</v>
      </c>
      <c r="J12" s="19"/>
    </row>
    <row r="13" spans="1:10" ht="15.75" x14ac:dyDescent="0.25">
      <c r="A13" s="13" t="s">
        <v>13</v>
      </c>
      <c r="B13" s="120">
        <v>864</v>
      </c>
      <c r="C13" s="121">
        <v>5082</v>
      </c>
      <c r="D13" s="117">
        <v>1999</v>
      </c>
      <c r="E13" s="14">
        <v>1500</v>
      </c>
      <c r="F13" s="15">
        <v>5000</v>
      </c>
      <c r="G13" s="224">
        <v>5000</v>
      </c>
      <c r="H13" s="16">
        <v>1412</v>
      </c>
      <c r="I13" s="258">
        <v>5000</v>
      </c>
      <c r="J13" s="18"/>
    </row>
    <row r="14" spans="1:10" ht="15.75" x14ac:dyDescent="0.25">
      <c r="A14" s="20" t="s">
        <v>88</v>
      </c>
      <c r="B14" s="122"/>
      <c r="C14" s="123"/>
      <c r="D14" s="143">
        <v>258</v>
      </c>
      <c r="E14" s="21"/>
      <c r="F14" s="22">
        <v>750</v>
      </c>
      <c r="G14" s="225">
        <v>750</v>
      </c>
      <c r="H14" s="23">
        <v>207</v>
      </c>
      <c r="I14" s="260">
        <v>500</v>
      </c>
      <c r="J14" s="18"/>
    </row>
    <row r="15" spans="1:10" ht="15.75" x14ac:dyDescent="0.25">
      <c r="A15" s="20" t="s">
        <v>89</v>
      </c>
      <c r="B15" s="122"/>
      <c r="C15" s="123"/>
      <c r="D15" s="143">
        <v>1322</v>
      </c>
      <c r="E15" s="21"/>
      <c r="F15" s="22">
        <v>1500</v>
      </c>
      <c r="G15" s="225">
        <v>1500</v>
      </c>
      <c r="H15" s="23">
        <v>1162</v>
      </c>
      <c r="I15" s="260">
        <v>1500</v>
      </c>
      <c r="J15" s="18"/>
    </row>
    <row r="16" spans="1:10" ht="15.75" x14ac:dyDescent="0.25">
      <c r="A16" s="183" t="s">
        <v>95</v>
      </c>
      <c r="B16" s="122"/>
      <c r="C16" s="123"/>
      <c r="D16" s="143">
        <v>-40</v>
      </c>
      <c r="E16" s="21"/>
      <c r="F16" s="22">
        <v>0</v>
      </c>
      <c r="G16" s="225">
        <v>0</v>
      </c>
      <c r="H16" s="23">
        <v>-180</v>
      </c>
      <c r="I16" s="260">
        <v>0</v>
      </c>
      <c r="J16" s="45"/>
    </row>
    <row r="17" spans="1:10" ht="16.5" thickBot="1" x14ac:dyDescent="0.3">
      <c r="A17" s="184" t="s">
        <v>14</v>
      </c>
      <c r="B17" s="122">
        <v>-40</v>
      </c>
      <c r="C17" s="123"/>
      <c r="D17" s="143"/>
      <c r="E17" s="21">
        <v>0</v>
      </c>
      <c r="F17" s="242"/>
      <c r="G17" s="243"/>
      <c r="H17" s="244"/>
      <c r="I17" s="272"/>
      <c r="J17" s="24"/>
    </row>
    <row r="18" spans="1:10" ht="20.25" thickTop="1" thickBot="1" x14ac:dyDescent="0.3">
      <c r="A18" s="25" t="s">
        <v>15</v>
      </c>
      <c r="B18" s="124">
        <f t="shared" ref="B18:I18" si="0">SUM(B3:B17)</f>
        <v>242112</v>
      </c>
      <c r="C18" s="125">
        <f t="shared" si="0"/>
        <v>269672</v>
      </c>
      <c r="D18" s="144">
        <f t="shared" si="0"/>
        <v>378904</v>
      </c>
      <c r="E18" s="26">
        <f t="shared" si="0"/>
        <v>326281</v>
      </c>
      <c r="F18" s="27">
        <f t="shared" si="0"/>
        <v>401665</v>
      </c>
      <c r="G18" s="226">
        <f t="shared" si="0"/>
        <v>424800</v>
      </c>
      <c r="H18" s="28">
        <f t="shared" si="0"/>
        <v>413367</v>
      </c>
      <c r="I18" s="261">
        <f t="shared" si="0"/>
        <v>423027</v>
      </c>
      <c r="J18" s="29"/>
    </row>
    <row r="19" spans="1:10" ht="33" thickTop="1" thickBot="1" x14ac:dyDescent="0.3">
      <c r="A19" s="145" t="s">
        <v>16</v>
      </c>
      <c r="B19" s="146" t="s">
        <v>3</v>
      </c>
      <c r="C19" s="147" t="s">
        <v>17</v>
      </c>
      <c r="D19" s="5" t="s">
        <v>94</v>
      </c>
      <c r="E19" s="33" t="s">
        <v>18</v>
      </c>
      <c r="F19" s="194" t="s">
        <v>5</v>
      </c>
      <c r="G19" s="214" t="s">
        <v>6</v>
      </c>
      <c r="H19" s="215" t="s">
        <v>144</v>
      </c>
      <c r="I19" s="257" t="s">
        <v>145</v>
      </c>
      <c r="J19" s="35"/>
    </row>
    <row r="20" spans="1:10" ht="16.5" thickTop="1" x14ac:dyDescent="0.25">
      <c r="A20" s="36" t="s">
        <v>19</v>
      </c>
      <c r="B20" s="119">
        <v>394</v>
      </c>
      <c r="C20" s="126">
        <v>0</v>
      </c>
      <c r="D20" s="148">
        <v>557</v>
      </c>
      <c r="E20" s="37">
        <v>400</v>
      </c>
      <c r="F20" s="11">
        <v>410</v>
      </c>
      <c r="G20" s="223">
        <v>410</v>
      </c>
      <c r="H20" s="12">
        <v>0</v>
      </c>
      <c r="I20" s="262">
        <v>100</v>
      </c>
      <c r="J20" s="38"/>
    </row>
    <row r="21" spans="1:10" ht="15.75" x14ac:dyDescent="0.25">
      <c r="A21" s="39" t="s">
        <v>20</v>
      </c>
      <c r="B21" s="120">
        <v>4196</v>
      </c>
      <c r="C21" s="121">
        <v>743</v>
      </c>
      <c r="D21" s="117">
        <v>959</v>
      </c>
      <c r="E21" s="14">
        <v>5750</v>
      </c>
      <c r="F21" s="15">
        <v>5750</v>
      </c>
      <c r="G21" s="224">
        <v>5750</v>
      </c>
      <c r="H21" s="16">
        <v>3014</v>
      </c>
      <c r="I21" s="258">
        <v>3500</v>
      </c>
      <c r="J21" s="40"/>
    </row>
    <row r="22" spans="1:10" ht="15.75" x14ac:dyDescent="0.25">
      <c r="A22" s="181" t="s">
        <v>21</v>
      </c>
      <c r="B22" s="120">
        <v>-1127</v>
      </c>
      <c r="C22" s="121">
        <v>0</v>
      </c>
      <c r="D22" s="117">
        <v>0</v>
      </c>
      <c r="E22" s="41">
        <v>0</v>
      </c>
      <c r="F22" s="15">
        <v>0</v>
      </c>
      <c r="G22" s="224">
        <v>0</v>
      </c>
      <c r="H22" s="16">
        <v>-717</v>
      </c>
      <c r="I22" s="258">
        <v>-717</v>
      </c>
      <c r="J22" s="42"/>
    </row>
    <row r="23" spans="1:10" ht="15.75" x14ac:dyDescent="0.25">
      <c r="A23" s="43" t="s">
        <v>22</v>
      </c>
      <c r="B23" s="120">
        <v>344</v>
      </c>
      <c r="C23" s="121">
        <v>0</v>
      </c>
      <c r="D23" s="117">
        <v>110</v>
      </c>
      <c r="E23" s="14">
        <v>400</v>
      </c>
      <c r="F23" s="15">
        <v>200</v>
      </c>
      <c r="G23" s="224">
        <v>200</v>
      </c>
      <c r="H23" s="16">
        <v>212</v>
      </c>
      <c r="I23" s="258">
        <v>200</v>
      </c>
      <c r="J23" s="40"/>
    </row>
    <row r="24" spans="1:10" ht="15.75" x14ac:dyDescent="0.25">
      <c r="A24" s="39" t="s">
        <v>108</v>
      </c>
      <c r="B24" s="120">
        <v>146</v>
      </c>
      <c r="C24" s="121">
        <v>0</v>
      </c>
      <c r="D24" s="117">
        <v>7</v>
      </c>
      <c r="E24" s="14">
        <v>400</v>
      </c>
      <c r="F24" s="15">
        <v>200</v>
      </c>
      <c r="G24" s="224">
        <v>200</v>
      </c>
      <c r="H24" s="16">
        <v>185</v>
      </c>
      <c r="I24" s="258">
        <v>200</v>
      </c>
      <c r="J24" s="40"/>
    </row>
    <row r="25" spans="1:10" ht="15.75" x14ac:dyDescent="0.25">
      <c r="A25" s="39" t="s">
        <v>25</v>
      </c>
      <c r="B25" s="120">
        <v>1281</v>
      </c>
      <c r="C25" s="121">
        <v>2069</v>
      </c>
      <c r="D25" s="117">
        <v>356</v>
      </c>
      <c r="E25" s="14"/>
      <c r="F25" s="15">
        <v>1500</v>
      </c>
      <c r="G25" s="224">
        <v>1500</v>
      </c>
      <c r="H25" s="16">
        <v>14</v>
      </c>
      <c r="I25" s="258">
        <v>14</v>
      </c>
      <c r="J25" s="40"/>
    </row>
    <row r="26" spans="1:10" ht="15.75" x14ac:dyDescent="0.25">
      <c r="A26" s="39" t="s">
        <v>24</v>
      </c>
      <c r="B26" s="120">
        <v>352</v>
      </c>
      <c r="C26" s="121">
        <v>1085</v>
      </c>
      <c r="D26" s="117">
        <v>210</v>
      </c>
      <c r="E26" s="14"/>
      <c r="F26" s="15">
        <v>800</v>
      </c>
      <c r="G26" s="224">
        <v>800</v>
      </c>
      <c r="H26" s="16">
        <v>514</v>
      </c>
      <c r="I26" s="258">
        <v>500</v>
      </c>
      <c r="J26" s="40"/>
    </row>
    <row r="27" spans="1:10" ht="15.75" x14ac:dyDescent="0.25">
      <c r="A27" s="13" t="s">
        <v>27</v>
      </c>
      <c r="B27" s="120">
        <v>161</v>
      </c>
      <c r="C27" s="121">
        <v>0</v>
      </c>
      <c r="D27" s="117">
        <v>9524</v>
      </c>
      <c r="E27" s="14"/>
      <c r="F27" s="15">
        <v>6000</v>
      </c>
      <c r="G27" s="224">
        <v>6000</v>
      </c>
      <c r="H27" s="16">
        <v>0</v>
      </c>
      <c r="I27" s="258">
        <v>0</v>
      </c>
      <c r="J27" s="40" t="s">
        <v>132</v>
      </c>
    </row>
    <row r="28" spans="1:10" ht="15.75" x14ac:dyDescent="0.25">
      <c r="A28" s="13" t="s">
        <v>29</v>
      </c>
      <c r="B28" s="120">
        <v>4133</v>
      </c>
      <c r="C28" s="121">
        <v>2436</v>
      </c>
      <c r="D28" s="117">
        <v>4747</v>
      </c>
      <c r="E28" s="14"/>
      <c r="F28" s="15">
        <v>8450</v>
      </c>
      <c r="G28" s="224">
        <v>8450</v>
      </c>
      <c r="H28" s="16">
        <v>6165</v>
      </c>
      <c r="I28" s="288">
        <v>6467</v>
      </c>
      <c r="J28" s="192" t="s">
        <v>131</v>
      </c>
    </row>
    <row r="29" spans="1:10" ht="15.75" x14ac:dyDescent="0.25">
      <c r="A29" s="39" t="s">
        <v>23</v>
      </c>
      <c r="B29" s="120">
        <v>2623</v>
      </c>
      <c r="C29" s="121">
        <v>3152</v>
      </c>
      <c r="D29" s="117">
        <v>2644</v>
      </c>
      <c r="E29" s="14">
        <v>6400</v>
      </c>
      <c r="F29" s="15">
        <v>6560</v>
      </c>
      <c r="G29" s="224">
        <v>6560</v>
      </c>
      <c r="H29" s="16">
        <v>1970</v>
      </c>
      <c r="I29" s="258">
        <v>2758</v>
      </c>
      <c r="J29" s="42"/>
    </row>
    <row r="30" spans="1:10" ht="15.75" x14ac:dyDescent="0.25">
      <c r="A30" s="13" t="s">
        <v>26</v>
      </c>
      <c r="B30" s="120">
        <v>3908</v>
      </c>
      <c r="C30" s="121">
        <v>11032</v>
      </c>
      <c r="D30" s="117">
        <v>0</v>
      </c>
      <c r="E30" s="14">
        <v>6250</v>
      </c>
      <c r="F30" s="239"/>
      <c r="G30" s="240"/>
      <c r="H30" s="241"/>
      <c r="I30" s="273"/>
      <c r="J30" s="42"/>
    </row>
    <row r="31" spans="1:10" ht="15.75" x14ac:dyDescent="0.25">
      <c r="A31" s="13" t="s">
        <v>28</v>
      </c>
      <c r="B31" s="120">
        <v>2558</v>
      </c>
      <c r="C31" s="121">
        <v>3009</v>
      </c>
      <c r="D31" s="117">
        <v>0</v>
      </c>
      <c r="E31" s="14">
        <v>2150</v>
      </c>
      <c r="F31" s="239"/>
      <c r="G31" s="240"/>
      <c r="H31" s="241"/>
      <c r="I31" s="273"/>
      <c r="J31" s="42"/>
    </row>
    <row r="32" spans="1:10" ht="16.5" thickBot="1" x14ac:dyDescent="0.3">
      <c r="A32" s="20" t="s">
        <v>30</v>
      </c>
      <c r="B32" s="122">
        <v>11312</v>
      </c>
      <c r="C32" s="127">
        <v>293</v>
      </c>
      <c r="D32" s="150">
        <v>0</v>
      </c>
      <c r="E32" s="44">
        <v>2500</v>
      </c>
      <c r="F32" s="245"/>
      <c r="G32" s="246"/>
      <c r="H32" s="247"/>
      <c r="I32" s="274"/>
      <c r="J32" s="45"/>
    </row>
    <row r="33" spans="1:10" ht="20.25" thickTop="1" thickBot="1" x14ac:dyDescent="0.3">
      <c r="A33" s="25" t="s">
        <v>15</v>
      </c>
      <c r="B33" s="124">
        <f t="shared" ref="B33:I33" si="1">SUM(B20:B32)</f>
        <v>30281</v>
      </c>
      <c r="C33" s="128">
        <f t="shared" si="1"/>
        <v>23819</v>
      </c>
      <c r="D33" s="149">
        <f t="shared" si="1"/>
        <v>19114</v>
      </c>
      <c r="E33" s="46">
        <f t="shared" si="1"/>
        <v>24250</v>
      </c>
      <c r="F33" s="151">
        <f t="shared" si="1"/>
        <v>29870</v>
      </c>
      <c r="G33" s="227">
        <f t="shared" ref="G33" si="2">SUM(G20:G32)</f>
        <v>29870</v>
      </c>
      <c r="H33" s="152">
        <f t="shared" si="1"/>
        <v>11357</v>
      </c>
      <c r="I33" s="263">
        <f t="shared" si="1"/>
        <v>13022</v>
      </c>
      <c r="J33" s="29"/>
    </row>
    <row r="34" spans="1:10" ht="33" thickTop="1" thickBot="1" x14ac:dyDescent="0.3">
      <c r="A34" s="145" t="s">
        <v>31</v>
      </c>
      <c r="B34" s="146" t="s">
        <v>3</v>
      </c>
      <c r="C34" s="147" t="s">
        <v>17</v>
      </c>
      <c r="D34" s="5" t="s">
        <v>94</v>
      </c>
      <c r="E34" s="33" t="s">
        <v>18</v>
      </c>
      <c r="F34" s="34" t="s">
        <v>5</v>
      </c>
      <c r="G34" s="214" t="s">
        <v>6</v>
      </c>
      <c r="H34" s="215" t="s">
        <v>144</v>
      </c>
      <c r="I34" s="257" t="s">
        <v>145</v>
      </c>
      <c r="J34" s="29"/>
    </row>
    <row r="35" spans="1:10" ht="16.5" thickTop="1" x14ac:dyDescent="0.25">
      <c r="A35" s="49" t="s">
        <v>84</v>
      </c>
      <c r="B35" s="129">
        <v>4710</v>
      </c>
      <c r="C35" s="126">
        <v>6108</v>
      </c>
      <c r="D35" s="153">
        <v>18966</v>
      </c>
      <c r="E35" s="50">
        <v>5000</v>
      </c>
      <c r="F35" s="51">
        <v>25000</v>
      </c>
      <c r="G35" s="228">
        <v>25000</v>
      </c>
      <c r="H35" s="52">
        <v>20595</v>
      </c>
      <c r="I35" s="264">
        <v>23000</v>
      </c>
      <c r="J35" s="221"/>
    </row>
    <row r="36" spans="1:10" ht="31.5" x14ac:dyDescent="0.25">
      <c r="A36" s="36" t="s">
        <v>35</v>
      </c>
      <c r="B36" s="119">
        <v>553</v>
      </c>
      <c r="C36" s="132">
        <v>275</v>
      </c>
      <c r="D36" s="142">
        <v>306</v>
      </c>
      <c r="E36" s="191"/>
      <c r="F36" s="11">
        <v>250</v>
      </c>
      <c r="G36" s="223">
        <v>250</v>
      </c>
      <c r="H36" s="12">
        <v>220</v>
      </c>
      <c r="I36" s="262">
        <v>250</v>
      </c>
      <c r="J36" s="192"/>
    </row>
    <row r="37" spans="1:10" ht="15.75" x14ac:dyDescent="0.25">
      <c r="A37" s="36" t="s">
        <v>109</v>
      </c>
      <c r="B37" s="119">
        <v>20</v>
      </c>
      <c r="C37" s="132">
        <v>0</v>
      </c>
      <c r="D37" s="142">
        <v>33</v>
      </c>
      <c r="E37" s="191"/>
      <c r="F37" s="11">
        <v>200</v>
      </c>
      <c r="G37" s="223">
        <v>200</v>
      </c>
      <c r="H37" s="12">
        <v>4</v>
      </c>
      <c r="I37" s="262">
        <v>10</v>
      </c>
      <c r="J37" s="192" t="s">
        <v>122</v>
      </c>
    </row>
    <row r="38" spans="1:10" ht="15.75" x14ac:dyDescent="0.25">
      <c r="A38" s="39" t="s">
        <v>113</v>
      </c>
      <c r="B38" s="120">
        <v>14219</v>
      </c>
      <c r="C38" s="121">
        <v>3135</v>
      </c>
      <c r="D38" s="117">
        <v>12308</v>
      </c>
      <c r="E38" s="191"/>
      <c r="F38" s="11">
        <v>12000</v>
      </c>
      <c r="G38" s="223">
        <v>12000</v>
      </c>
      <c r="H38" s="12">
        <v>9056</v>
      </c>
      <c r="I38" s="262">
        <v>8766</v>
      </c>
      <c r="J38" s="192"/>
    </row>
    <row r="39" spans="1:10" ht="15.75" x14ac:dyDescent="0.25">
      <c r="A39" s="39" t="s">
        <v>32</v>
      </c>
      <c r="B39" s="120">
        <v>12636</v>
      </c>
      <c r="C39" s="121"/>
      <c r="D39" s="117"/>
      <c r="E39" s="14">
        <v>12636</v>
      </c>
      <c r="F39" s="248"/>
      <c r="G39" s="249"/>
      <c r="H39" s="250"/>
      <c r="I39" s="275"/>
      <c r="J39" s="42"/>
    </row>
    <row r="40" spans="1:10" ht="15.75" x14ac:dyDescent="0.25">
      <c r="A40" s="181" t="s">
        <v>33</v>
      </c>
      <c r="B40" s="120">
        <v>-16844</v>
      </c>
      <c r="C40" s="121">
        <v>-468</v>
      </c>
      <c r="D40" s="117">
        <v>-12283</v>
      </c>
      <c r="E40" s="54">
        <v>-15000</v>
      </c>
      <c r="F40" s="15">
        <v>-8000</v>
      </c>
      <c r="G40" s="224">
        <v>-8000</v>
      </c>
      <c r="H40" s="16">
        <v>-10990</v>
      </c>
      <c r="I40" s="258">
        <v>-10790</v>
      </c>
      <c r="J40" s="42"/>
    </row>
    <row r="41" spans="1:10" ht="16.5" thickBot="1" x14ac:dyDescent="0.3">
      <c r="A41" s="181" t="s">
        <v>34</v>
      </c>
      <c r="B41" s="120"/>
      <c r="C41" s="121"/>
      <c r="D41" s="117">
        <v>-3289</v>
      </c>
      <c r="E41" s="54"/>
      <c r="F41" s="15">
        <v>-2000</v>
      </c>
      <c r="G41" s="224">
        <v>-2000</v>
      </c>
      <c r="H41" s="16">
        <v>-1750</v>
      </c>
      <c r="I41" s="258">
        <v>-1750</v>
      </c>
      <c r="J41" s="42"/>
    </row>
    <row r="42" spans="1:10" ht="20.25" thickTop="1" thickBot="1" x14ac:dyDescent="0.3">
      <c r="A42" s="25" t="s">
        <v>15</v>
      </c>
      <c r="B42" s="124">
        <f t="shared" ref="B42:I42" si="3">SUM(B35:B41)</f>
        <v>15294</v>
      </c>
      <c r="C42" s="193">
        <f t="shared" si="3"/>
        <v>9050</v>
      </c>
      <c r="D42" s="144">
        <f t="shared" si="3"/>
        <v>16041</v>
      </c>
      <c r="E42" s="46">
        <f t="shared" si="3"/>
        <v>2636</v>
      </c>
      <c r="F42" s="27">
        <f t="shared" si="3"/>
        <v>27450</v>
      </c>
      <c r="G42" s="226">
        <f t="shared" ref="G42" si="4">SUM(G35:G41)</f>
        <v>27450</v>
      </c>
      <c r="H42" s="28">
        <f t="shared" si="3"/>
        <v>17135</v>
      </c>
      <c r="I42" s="261">
        <f t="shared" si="3"/>
        <v>19486</v>
      </c>
      <c r="J42" s="29"/>
    </row>
    <row r="43" spans="1:10" ht="33" thickTop="1" thickBot="1" x14ac:dyDescent="0.3">
      <c r="A43" s="30" t="s">
        <v>36</v>
      </c>
      <c r="B43" s="31" t="s">
        <v>3</v>
      </c>
      <c r="C43" s="32" t="s">
        <v>17</v>
      </c>
      <c r="D43" s="5" t="s">
        <v>94</v>
      </c>
      <c r="E43" s="33" t="s">
        <v>18</v>
      </c>
      <c r="F43" s="34" t="s">
        <v>5</v>
      </c>
      <c r="G43" s="214" t="s">
        <v>6</v>
      </c>
      <c r="H43" s="215" t="s">
        <v>144</v>
      </c>
      <c r="I43" s="257" t="s">
        <v>145</v>
      </c>
      <c r="J43" s="29"/>
    </row>
    <row r="44" spans="1:10" ht="16.5" thickTop="1" x14ac:dyDescent="0.25">
      <c r="A44" s="49" t="s">
        <v>37</v>
      </c>
      <c r="B44" s="129">
        <v>1545</v>
      </c>
      <c r="C44" s="126">
        <v>2456</v>
      </c>
      <c r="D44" s="116">
        <v>2644</v>
      </c>
      <c r="E44" s="55">
        <v>3000</v>
      </c>
      <c r="F44" s="51">
        <v>3000</v>
      </c>
      <c r="G44" s="228">
        <v>3000</v>
      </c>
      <c r="H44" s="52">
        <v>2581</v>
      </c>
      <c r="I44" s="264">
        <v>3000</v>
      </c>
      <c r="J44" s="40"/>
    </row>
    <row r="45" spans="1:10" ht="15.75" x14ac:dyDescent="0.25">
      <c r="A45" s="39" t="s">
        <v>38</v>
      </c>
      <c r="B45" s="120">
        <v>4160</v>
      </c>
      <c r="C45" s="121">
        <v>191</v>
      </c>
      <c r="D45" s="113">
        <v>6554</v>
      </c>
      <c r="E45" s="14">
        <v>5000</v>
      </c>
      <c r="F45" s="15">
        <v>5000</v>
      </c>
      <c r="G45" s="224">
        <v>5000</v>
      </c>
      <c r="H45" s="16">
        <v>5226</v>
      </c>
      <c r="I45" s="259">
        <v>7000</v>
      </c>
      <c r="J45" s="53" t="s">
        <v>142</v>
      </c>
    </row>
    <row r="46" spans="1:10" ht="15.75" x14ac:dyDescent="0.25">
      <c r="A46" s="39" t="s">
        <v>39</v>
      </c>
      <c r="B46" s="120">
        <v>6015</v>
      </c>
      <c r="C46" s="121">
        <v>6113</v>
      </c>
      <c r="D46" s="113">
        <v>6113</v>
      </c>
      <c r="E46" s="17">
        <v>7000</v>
      </c>
      <c r="F46" s="15">
        <v>6500</v>
      </c>
      <c r="G46" s="224">
        <v>6500</v>
      </c>
      <c r="H46" s="16">
        <v>6469</v>
      </c>
      <c r="I46" s="258">
        <v>6469</v>
      </c>
      <c r="J46" s="42"/>
    </row>
    <row r="47" spans="1:10" ht="15.75" x14ac:dyDescent="0.25">
      <c r="A47" s="39" t="s">
        <v>40</v>
      </c>
      <c r="B47" s="120">
        <v>120</v>
      </c>
      <c r="C47" s="121">
        <v>333</v>
      </c>
      <c r="D47" s="113">
        <v>269</v>
      </c>
      <c r="E47" s="56">
        <v>200</v>
      </c>
      <c r="F47" s="15">
        <v>200</v>
      </c>
      <c r="G47" s="224">
        <v>200</v>
      </c>
      <c r="H47" s="16">
        <v>331</v>
      </c>
      <c r="I47" s="258">
        <v>310</v>
      </c>
      <c r="J47" s="42" t="s">
        <v>137</v>
      </c>
    </row>
    <row r="48" spans="1:10" ht="15.75" x14ac:dyDescent="0.25">
      <c r="A48" s="39" t="s">
        <v>41</v>
      </c>
      <c r="B48" s="120">
        <v>3046</v>
      </c>
      <c r="C48" s="121">
        <v>3894</v>
      </c>
      <c r="D48" s="113">
        <v>4801</v>
      </c>
      <c r="E48" s="17">
        <v>3500</v>
      </c>
      <c r="F48" s="15">
        <v>5000</v>
      </c>
      <c r="G48" s="224">
        <v>5000</v>
      </c>
      <c r="H48" s="16">
        <v>11603</v>
      </c>
      <c r="I48" s="258">
        <v>11800</v>
      </c>
      <c r="J48" s="42" t="s">
        <v>138</v>
      </c>
    </row>
    <row r="49" spans="1:10" ht="15.75" x14ac:dyDescent="0.25">
      <c r="A49" s="39" t="s">
        <v>42</v>
      </c>
      <c r="B49" s="120">
        <v>1281</v>
      </c>
      <c r="C49" s="121">
        <v>1291</v>
      </c>
      <c r="D49" s="113">
        <v>5996</v>
      </c>
      <c r="E49" s="14">
        <v>2000</v>
      </c>
      <c r="F49" s="15">
        <v>1200</v>
      </c>
      <c r="G49" s="224">
        <v>1200</v>
      </c>
      <c r="H49" s="16">
        <v>2669</v>
      </c>
      <c r="I49" s="258">
        <v>750</v>
      </c>
      <c r="J49" s="42"/>
    </row>
    <row r="50" spans="1:10" ht="15.75" x14ac:dyDescent="0.25">
      <c r="A50" s="39" t="s">
        <v>43</v>
      </c>
      <c r="B50" s="120">
        <v>71</v>
      </c>
      <c r="C50" s="121">
        <v>0</v>
      </c>
      <c r="D50" s="113">
        <v>2434</v>
      </c>
      <c r="E50" s="14">
        <v>500</v>
      </c>
      <c r="F50" s="15">
        <v>1000</v>
      </c>
      <c r="G50" s="224">
        <v>1000</v>
      </c>
      <c r="H50" s="16">
        <v>690</v>
      </c>
      <c r="I50" s="258">
        <v>1000</v>
      </c>
      <c r="J50" s="42"/>
    </row>
    <row r="51" spans="1:10" ht="15.75" x14ac:dyDescent="0.25">
      <c r="A51" s="181" t="s">
        <v>44</v>
      </c>
      <c r="B51" s="120">
        <v>-2994</v>
      </c>
      <c r="C51" s="121">
        <v>0</v>
      </c>
      <c r="D51" s="113">
        <v>0</v>
      </c>
      <c r="E51" s="54">
        <v>-3000</v>
      </c>
      <c r="F51" s="15">
        <v>-3000</v>
      </c>
      <c r="G51" s="224">
        <v>-3000</v>
      </c>
      <c r="H51" s="16">
        <v>-2699</v>
      </c>
      <c r="I51" s="258">
        <v>-2699</v>
      </c>
      <c r="J51" s="18"/>
    </row>
    <row r="52" spans="1:10" ht="16.5" thickBot="1" x14ac:dyDescent="0.3">
      <c r="A52" s="182" t="s">
        <v>99</v>
      </c>
      <c r="B52" s="130">
        <v>-2566</v>
      </c>
      <c r="C52" s="131">
        <v>-832</v>
      </c>
      <c r="D52" s="114">
        <v>-4478</v>
      </c>
      <c r="E52" s="118">
        <v>-2750</v>
      </c>
      <c r="F52" s="22">
        <v>-2750</v>
      </c>
      <c r="G52" s="225">
        <v>-2750</v>
      </c>
      <c r="H52" s="23">
        <v>-3550</v>
      </c>
      <c r="I52" s="260">
        <v>-3475</v>
      </c>
      <c r="J52" s="45"/>
    </row>
    <row r="53" spans="1:10" ht="20.25" thickTop="1" thickBot="1" x14ac:dyDescent="0.3">
      <c r="A53" s="25" t="s">
        <v>15</v>
      </c>
      <c r="B53" s="124">
        <f t="shared" ref="B53:D53" si="5">SUM(B44:B52)</f>
        <v>10678</v>
      </c>
      <c r="C53" s="128">
        <f t="shared" si="5"/>
        <v>13446</v>
      </c>
      <c r="D53" s="115">
        <f t="shared" si="5"/>
        <v>24333</v>
      </c>
      <c r="E53" s="26">
        <f t="shared" ref="E53:I53" si="6">SUM(E44:E52)</f>
        <v>15450</v>
      </c>
      <c r="F53" s="27">
        <f t="shared" si="6"/>
        <v>16150</v>
      </c>
      <c r="G53" s="226">
        <f t="shared" ref="G53" si="7">SUM(G44:G52)</f>
        <v>16150</v>
      </c>
      <c r="H53" s="28">
        <f t="shared" si="6"/>
        <v>23320</v>
      </c>
      <c r="I53" s="261">
        <f t="shared" si="6"/>
        <v>24155</v>
      </c>
      <c r="J53" s="29"/>
    </row>
    <row r="54" spans="1:10" ht="33" thickTop="1" thickBot="1" x14ac:dyDescent="0.3">
      <c r="A54" s="145" t="s">
        <v>45</v>
      </c>
      <c r="B54" s="146" t="s">
        <v>3</v>
      </c>
      <c r="C54" s="147" t="s">
        <v>17</v>
      </c>
      <c r="D54" s="5" t="s">
        <v>94</v>
      </c>
      <c r="E54" s="154" t="s">
        <v>18</v>
      </c>
      <c r="F54" s="194" t="s">
        <v>5</v>
      </c>
      <c r="G54" s="214" t="s">
        <v>6</v>
      </c>
      <c r="H54" s="215" t="s">
        <v>144</v>
      </c>
      <c r="I54" s="257" t="s">
        <v>145</v>
      </c>
      <c r="J54" s="58"/>
    </row>
    <row r="55" spans="1:10" ht="16.5" thickTop="1" x14ac:dyDescent="0.25">
      <c r="A55" s="59" t="s">
        <v>100</v>
      </c>
      <c r="B55" s="119">
        <v>4362</v>
      </c>
      <c r="C55" s="126">
        <v>1226</v>
      </c>
      <c r="D55" s="142">
        <v>4605</v>
      </c>
      <c r="E55" s="55">
        <v>5500</v>
      </c>
      <c r="F55" s="11">
        <v>5500</v>
      </c>
      <c r="G55" s="223">
        <v>5500</v>
      </c>
      <c r="H55" s="12">
        <v>3835</v>
      </c>
      <c r="I55" s="262">
        <v>4500</v>
      </c>
      <c r="J55" s="60"/>
    </row>
    <row r="56" spans="1:10" ht="15.75" x14ac:dyDescent="0.25">
      <c r="A56" s="61" t="s">
        <v>46</v>
      </c>
      <c r="B56" s="120">
        <v>2156</v>
      </c>
      <c r="C56" s="121">
        <v>2762</v>
      </c>
      <c r="D56" s="117">
        <v>2501</v>
      </c>
      <c r="E56" s="17">
        <v>3000</v>
      </c>
      <c r="F56" s="15">
        <v>2000</v>
      </c>
      <c r="G56" s="224">
        <v>2000</v>
      </c>
      <c r="H56" s="16">
        <v>3081</v>
      </c>
      <c r="I56" s="258">
        <v>2773</v>
      </c>
      <c r="J56" s="42"/>
    </row>
    <row r="57" spans="1:10" ht="15.75" x14ac:dyDescent="0.25">
      <c r="A57" s="61" t="s">
        <v>40</v>
      </c>
      <c r="B57" s="120">
        <v>1389</v>
      </c>
      <c r="C57" s="121">
        <v>1361</v>
      </c>
      <c r="D57" s="117">
        <v>1055</v>
      </c>
      <c r="E57" s="14">
        <v>2000</v>
      </c>
      <c r="F57" s="15">
        <v>1500</v>
      </c>
      <c r="G57" s="224">
        <v>1500</v>
      </c>
      <c r="H57" s="16">
        <v>1156</v>
      </c>
      <c r="I57" s="258">
        <v>1500</v>
      </c>
      <c r="J57" s="40"/>
    </row>
    <row r="58" spans="1:10" ht="15.75" x14ac:dyDescent="0.25">
      <c r="A58" s="61" t="s">
        <v>41</v>
      </c>
      <c r="B58" s="120">
        <v>3617</v>
      </c>
      <c r="C58" s="121">
        <v>1762</v>
      </c>
      <c r="D58" s="117">
        <v>3044</v>
      </c>
      <c r="E58" s="14">
        <v>4600</v>
      </c>
      <c r="F58" s="15">
        <v>4000</v>
      </c>
      <c r="G58" s="224">
        <v>4000</v>
      </c>
      <c r="H58" s="16">
        <v>6012</v>
      </c>
      <c r="I58" s="258">
        <v>6800</v>
      </c>
      <c r="J58" s="42" t="s">
        <v>138</v>
      </c>
    </row>
    <row r="59" spans="1:10" ht="31.5" x14ac:dyDescent="0.25">
      <c r="A59" s="61" t="s">
        <v>38</v>
      </c>
      <c r="B59" s="120">
        <v>10771</v>
      </c>
      <c r="C59" s="121">
        <v>2969</v>
      </c>
      <c r="D59" s="117">
        <v>13955</v>
      </c>
      <c r="E59" s="14">
        <v>175000</v>
      </c>
      <c r="F59" s="15">
        <v>200000</v>
      </c>
      <c r="G59" s="224">
        <v>200000</v>
      </c>
      <c r="H59" s="16">
        <v>6917</v>
      </c>
      <c r="I59" s="259">
        <v>18500</v>
      </c>
      <c r="J59" s="40" t="s">
        <v>129</v>
      </c>
    </row>
    <row r="60" spans="1:10" ht="15.75" x14ac:dyDescent="0.25">
      <c r="A60" s="61" t="s">
        <v>47</v>
      </c>
      <c r="B60" s="120">
        <v>70</v>
      </c>
      <c r="C60" s="121">
        <v>70</v>
      </c>
      <c r="D60" s="117">
        <v>70</v>
      </c>
      <c r="E60" s="14">
        <v>250</v>
      </c>
      <c r="F60" s="15">
        <v>100</v>
      </c>
      <c r="G60" s="224">
        <v>100</v>
      </c>
      <c r="H60" s="16">
        <v>70</v>
      </c>
      <c r="I60" s="258">
        <v>70</v>
      </c>
      <c r="J60" s="40"/>
    </row>
    <row r="61" spans="1:10" ht="15.75" x14ac:dyDescent="0.25">
      <c r="A61" s="61" t="s">
        <v>118</v>
      </c>
      <c r="B61" s="120">
        <v>515</v>
      </c>
      <c r="C61" s="121">
        <v>0</v>
      </c>
      <c r="D61" s="117">
        <v>26</v>
      </c>
      <c r="E61" s="14">
        <v>1000</v>
      </c>
      <c r="F61" s="15">
        <v>750</v>
      </c>
      <c r="G61" s="224">
        <v>750</v>
      </c>
      <c r="H61" s="16">
        <v>567</v>
      </c>
      <c r="I61" s="258">
        <v>500</v>
      </c>
      <c r="J61" s="42"/>
    </row>
    <row r="62" spans="1:10" ht="15.75" x14ac:dyDescent="0.25">
      <c r="A62" s="61" t="s">
        <v>42</v>
      </c>
      <c r="B62" s="120">
        <v>6433</v>
      </c>
      <c r="C62" s="121">
        <v>3320</v>
      </c>
      <c r="D62" s="117">
        <v>4299</v>
      </c>
      <c r="E62" s="17">
        <v>4000</v>
      </c>
      <c r="F62" s="15">
        <v>5000</v>
      </c>
      <c r="G62" s="224">
        <v>5000</v>
      </c>
      <c r="H62" s="16">
        <v>2026</v>
      </c>
      <c r="I62" s="258">
        <v>5000</v>
      </c>
      <c r="J62" s="42"/>
    </row>
    <row r="63" spans="1:10" ht="31.5" x14ac:dyDescent="0.25">
      <c r="A63" s="179" t="s">
        <v>48</v>
      </c>
      <c r="B63" s="120">
        <v>-31500</v>
      </c>
      <c r="C63" s="121">
        <v>-7500</v>
      </c>
      <c r="D63" s="117">
        <v>-30000</v>
      </c>
      <c r="E63" s="54">
        <v>-31500</v>
      </c>
      <c r="F63" s="15">
        <v>-33500</v>
      </c>
      <c r="G63" s="224">
        <v>-33500</v>
      </c>
      <c r="H63" s="16">
        <v>-33500</v>
      </c>
      <c r="I63" s="258">
        <v>-33500</v>
      </c>
      <c r="J63" s="42"/>
    </row>
    <row r="64" spans="1:10" ht="16.5" thickBot="1" x14ac:dyDescent="0.3">
      <c r="A64" s="180" t="s">
        <v>49</v>
      </c>
      <c r="B64" s="122">
        <v>-4899</v>
      </c>
      <c r="C64" s="155">
        <v>-6728</v>
      </c>
      <c r="D64" s="157">
        <v>-6304</v>
      </c>
      <c r="E64" s="57">
        <v>-5700</v>
      </c>
      <c r="F64" s="15">
        <v>-5200</v>
      </c>
      <c r="G64" s="224">
        <v>-5200</v>
      </c>
      <c r="H64" s="16">
        <v>-7161</v>
      </c>
      <c r="I64" s="258">
        <v>-6051</v>
      </c>
      <c r="J64" s="24" t="s">
        <v>136</v>
      </c>
    </row>
    <row r="65" spans="1:10" ht="17.25" thickTop="1" thickBot="1" x14ac:dyDescent="0.3">
      <c r="A65" s="180" t="s">
        <v>96</v>
      </c>
      <c r="B65" s="123"/>
      <c r="C65" s="156"/>
      <c r="D65" s="150">
        <v>-1000</v>
      </c>
      <c r="E65" s="57">
        <v>-5700</v>
      </c>
      <c r="F65" s="47">
        <v>0</v>
      </c>
      <c r="G65" s="229">
        <v>0</v>
      </c>
      <c r="H65" s="48">
        <v>0</v>
      </c>
      <c r="I65" s="265">
        <v>0</v>
      </c>
      <c r="J65" s="24"/>
    </row>
    <row r="66" spans="1:10" ht="20.25" thickTop="1" thickBot="1" x14ac:dyDescent="0.3">
      <c r="A66" s="25" t="s">
        <v>15</v>
      </c>
      <c r="B66" s="124">
        <f t="shared" ref="B66:D66" si="8">SUM(B55:B65)</f>
        <v>-7086</v>
      </c>
      <c r="C66" s="128">
        <f t="shared" si="8"/>
        <v>-758</v>
      </c>
      <c r="D66" s="144">
        <f t="shared" si="8"/>
        <v>-7749</v>
      </c>
      <c r="E66" s="46">
        <f>SUM(E55:E65)</f>
        <v>152450</v>
      </c>
      <c r="F66" s="27">
        <f>SUM(F55:F65)</f>
        <v>180150</v>
      </c>
      <c r="G66" s="226">
        <f>SUM(G55:G65)</f>
        <v>180150</v>
      </c>
      <c r="H66" s="28">
        <f>SUM(H55:H65)</f>
        <v>-16997</v>
      </c>
      <c r="I66" s="261">
        <f>SUM(I55:I65)</f>
        <v>92</v>
      </c>
      <c r="J66" s="29"/>
    </row>
    <row r="67" spans="1:10" ht="33" thickTop="1" thickBot="1" x14ac:dyDescent="0.3">
      <c r="A67" s="145" t="s">
        <v>50</v>
      </c>
      <c r="B67" s="146" t="s">
        <v>3</v>
      </c>
      <c r="C67" s="147" t="s">
        <v>17</v>
      </c>
      <c r="D67" s="5" t="s">
        <v>94</v>
      </c>
      <c r="E67" s="33" t="s">
        <v>18</v>
      </c>
      <c r="F67" s="34" t="s">
        <v>5</v>
      </c>
      <c r="G67" s="214" t="s">
        <v>6</v>
      </c>
      <c r="H67" s="215" t="s">
        <v>144</v>
      </c>
      <c r="I67" s="257" t="s">
        <v>145</v>
      </c>
      <c r="J67" s="58"/>
    </row>
    <row r="68" spans="1:10" ht="16.5" thickTop="1" x14ac:dyDescent="0.25">
      <c r="A68" s="49" t="s">
        <v>51</v>
      </c>
      <c r="B68" s="129">
        <v>65</v>
      </c>
      <c r="C68" s="126">
        <v>361</v>
      </c>
      <c r="D68" s="153">
        <v>588</v>
      </c>
      <c r="E68" s="55">
        <v>2000</v>
      </c>
      <c r="F68" s="51">
        <v>1000</v>
      </c>
      <c r="G68" s="228">
        <v>1000</v>
      </c>
      <c r="H68" s="52">
        <v>341</v>
      </c>
      <c r="I68" s="264">
        <v>1000</v>
      </c>
      <c r="J68" s="60"/>
    </row>
    <row r="69" spans="1:10" ht="15.75" x14ac:dyDescent="0.25">
      <c r="A69" s="39" t="s">
        <v>52</v>
      </c>
      <c r="B69" s="120">
        <v>9148</v>
      </c>
      <c r="C69" s="121">
        <v>9148</v>
      </c>
      <c r="D69" s="117">
        <v>9148</v>
      </c>
      <c r="E69" s="195"/>
      <c r="F69" s="11">
        <v>9150</v>
      </c>
      <c r="G69" s="223">
        <v>9150</v>
      </c>
      <c r="H69" s="12">
        <v>43159</v>
      </c>
      <c r="I69" s="262">
        <v>43159</v>
      </c>
      <c r="J69" s="60" t="s">
        <v>133</v>
      </c>
    </row>
    <row r="70" spans="1:10" ht="15.75" x14ac:dyDescent="0.25">
      <c r="A70" s="39" t="s">
        <v>53</v>
      </c>
      <c r="B70" s="120">
        <v>9</v>
      </c>
      <c r="C70" s="121">
        <v>275</v>
      </c>
      <c r="D70" s="117">
        <v>1853</v>
      </c>
      <c r="E70" s="195"/>
      <c r="F70" s="11">
        <v>1000</v>
      </c>
      <c r="G70" s="223">
        <v>1000</v>
      </c>
      <c r="H70" s="12">
        <v>1805</v>
      </c>
      <c r="I70" s="262">
        <v>1000</v>
      </c>
      <c r="J70" s="60"/>
    </row>
    <row r="71" spans="1:10" ht="15.75" x14ac:dyDescent="0.25">
      <c r="A71" s="39" t="s">
        <v>54</v>
      </c>
      <c r="B71" s="120">
        <v>579</v>
      </c>
      <c r="C71" s="121">
        <v>309</v>
      </c>
      <c r="D71" s="117">
        <v>13</v>
      </c>
      <c r="E71" s="195"/>
      <c r="F71" s="251"/>
      <c r="G71" s="252"/>
      <c r="H71" s="253"/>
      <c r="I71" s="276"/>
      <c r="J71" s="60"/>
    </row>
    <row r="72" spans="1:10" ht="15.75" x14ac:dyDescent="0.25">
      <c r="A72" s="39" t="s">
        <v>110</v>
      </c>
      <c r="B72" s="120">
        <v>1962</v>
      </c>
      <c r="C72" s="121">
        <v>2089</v>
      </c>
      <c r="D72" s="117">
        <v>2001</v>
      </c>
      <c r="E72" s="17">
        <v>2000</v>
      </c>
      <c r="F72" s="15">
        <v>2000</v>
      </c>
      <c r="G72" s="224">
        <v>2000</v>
      </c>
      <c r="H72" s="16">
        <v>1774</v>
      </c>
      <c r="I72" s="258">
        <v>1774</v>
      </c>
      <c r="J72" s="42" t="s">
        <v>135</v>
      </c>
    </row>
    <row r="73" spans="1:10" ht="15.75" x14ac:dyDescent="0.25">
      <c r="A73" s="39" t="s">
        <v>101</v>
      </c>
      <c r="B73" s="120">
        <v>1543</v>
      </c>
      <c r="C73" s="121">
        <v>3127</v>
      </c>
      <c r="D73" s="117">
        <v>1437</v>
      </c>
      <c r="E73" s="62">
        <v>2250</v>
      </c>
      <c r="F73" s="15">
        <v>2250</v>
      </c>
      <c r="G73" s="224">
        <v>2250</v>
      </c>
      <c r="H73" s="16">
        <v>1599</v>
      </c>
      <c r="I73" s="258">
        <v>1800</v>
      </c>
      <c r="J73" s="42" t="s">
        <v>130</v>
      </c>
    </row>
    <row r="74" spans="1:10" ht="15.75" x14ac:dyDescent="0.25">
      <c r="A74" s="39" t="s">
        <v>55</v>
      </c>
      <c r="B74" s="120">
        <v>6122</v>
      </c>
      <c r="C74" s="121">
        <v>-3230</v>
      </c>
      <c r="D74" s="117">
        <v>198</v>
      </c>
      <c r="E74" s="14">
        <v>5000</v>
      </c>
      <c r="F74" s="15">
        <v>5000</v>
      </c>
      <c r="G74" s="224">
        <v>5000</v>
      </c>
      <c r="H74" s="16">
        <v>139</v>
      </c>
      <c r="I74" s="258">
        <v>5000</v>
      </c>
      <c r="J74" s="18"/>
    </row>
    <row r="75" spans="1:10" ht="15.75" x14ac:dyDescent="0.25">
      <c r="A75" s="63" t="s">
        <v>56</v>
      </c>
      <c r="B75" s="120">
        <v>-1</v>
      </c>
      <c r="C75" s="121">
        <v>-1</v>
      </c>
      <c r="D75" s="117">
        <v>-1</v>
      </c>
      <c r="E75" s="64">
        <v>-5</v>
      </c>
      <c r="F75" s="15">
        <v>-1</v>
      </c>
      <c r="G75" s="224">
        <v>-1</v>
      </c>
      <c r="H75" s="16">
        <v>-1</v>
      </c>
      <c r="I75" s="258">
        <v>-1</v>
      </c>
      <c r="J75" s="42"/>
    </row>
    <row r="76" spans="1:10" ht="15.75" x14ac:dyDescent="0.25">
      <c r="A76" s="63" t="s">
        <v>57</v>
      </c>
      <c r="B76" s="120">
        <v>-1</v>
      </c>
      <c r="C76" s="121">
        <v>-3</v>
      </c>
      <c r="D76" s="117">
        <v>-3</v>
      </c>
      <c r="E76" s="64">
        <v>-3</v>
      </c>
      <c r="F76" s="15">
        <v>-3</v>
      </c>
      <c r="G76" s="224">
        <v>-3</v>
      </c>
      <c r="H76" s="16">
        <v>0</v>
      </c>
      <c r="I76" s="258">
        <v>0</v>
      </c>
      <c r="J76" s="42"/>
    </row>
    <row r="77" spans="1:10" ht="31.5" x14ac:dyDescent="0.25">
      <c r="A77" s="65" t="s">
        <v>58</v>
      </c>
      <c r="B77" s="120">
        <v>-200</v>
      </c>
      <c r="C77" s="121"/>
      <c r="D77" s="117"/>
      <c r="E77" s="64">
        <v>0</v>
      </c>
      <c r="F77" s="239"/>
      <c r="G77" s="240"/>
      <c r="H77" s="241"/>
      <c r="I77" s="273"/>
      <c r="J77" s="42"/>
    </row>
    <row r="78" spans="1:10" ht="15.75" x14ac:dyDescent="0.25">
      <c r="A78" s="63" t="s">
        <v>90</v>
      </c>
      <c r="B78" s="120">
        <v>-10200</v>
      </c>
      <c r="C78" s="121">
        <v>-10200</v>
      </c>
      <c r="D78" s="117">
        <v>-10756</v>
      </c>
      <c r="E78" s="41">
        <v>-9350</v>
      </c>
      <c r="F78" s="15">
        <v>-11700</v>
      </c>
      <c r="G78" s="224">
        <v>-11700</v>
      </c>
      <c r="H78" s="16">
        <v>-11700</v>
      </c>
      <c r="I78" s="258">
        <v>-11700</v>
      </c>
      <c r="J78" s="53"/>
    </row>
    <row r="79" spans="1:10" ht="16.5" thickBot="1" x14ac:dyDescent="0.3">
      <c r="A79" s="66" t="s">
        <v>91</v>
      </c>
      <c r="B79" s="122">
        <v>-8340</v>
      </c>
      <c r="C79" s="131">
        <v>-8340</v>
      </c>
      <c r="D79" s="143">
        <v>-8660</v>
      </c>
      <c r="E79" s="158">
        <v>-7645</v>
      </c>
      <c r="F79" s="22">
        <v>-9300</v>
      </c>
      <c r="G79" s="225">
        <v>-9300</v>
      </c>
      <c r="H79" s="23">
        <v>-7103</v>
      </c>
      <c r="I79" s="260">
        <v>-7103</v>
      </c>
      <c r="J79" s="53" t="s">
        <v>134</v>
      </c>
    </row>
    <row r="80" spans="1:10" ht="20.25" thickTop="1" thickBot="1" x14ac:dyDescent="0.3">
      <c r="A80" s="25" t="s">
        <v>15</v>
      </c>
      <c r="B80" s="124">
        <f t="shared" ref="B80:I80" si="9">SUM(B68:B79)</f>
        <v>686</v>
      </c>
      <c r="C80" s="128">
        <f t="shared" si="9"/>
        <v>-6465</v>
      </c>
      <c r="D80" s="144">
        <f t="shared" si="9"/>
        <v>-4182</v>
      </c>
      <c r="E80" s="26">
        <f t="shared" si="9"/>
        <v>-5753</v>
      </c>
      <c r="F80" s="27">
        <f t="shared" si="9"/>
        <v>-604</v>
      </c>
      <c r="G80" s="226">
        <f t="shared" ref="G80" si="10">SUM(G68:G79)</f>
        <v>-604</v>
      </c>
      <c r="H80" s="28">
        <f t="shared" si="9"/>
        <v>30013</v>
      </c>
      <c r="I80" s="261">
        <f t="shared" si="9"/>
        <v>34929</v>
      </c>
      <c r="J80" s="29"/>
    </row>
    <row r="81" spans="1:10" ht="33" thickTop="1" thickBot="1" x14ac:dyDescent="0.3">
      <c r="A81" s="145" t="s">
        <v>59</v>
      </c>
      <c r="B81" s="146" t="s">
        <v>3</v>
      </c>
      <c r="C81" s="147" t="s">
        <v>17</v>
      </c>
      <c r="D81" s="5" t="s">
        <v>94</v>
      </c>
      <c r="E81" s="154" t="s">
        <v>18</v>
      </c>
      <c r="F81" s="7" t="s">
        <v>5</v>
      </c>
      <c r="G81" s="214" t="s">
        <v>6</v>
      </c>
      <c r="H81" s="215" t="s">
        <v>144</v>
      </c>
      <c r="I81" s="257" t="s">
        <v>145</v>
      </c>
      <c r="J81" s="58"/>
    </row>
    <row r="82" spans="1:10" ht="16.5" thickTop="1" x14ac:dyDescent="0.25">
      <c r="A82" s="49" t="s">
        <v>39</v>
      </c>
      <c r="B82" s="129">
        <v>4069</v>
      </c>
      <c r="C82" s="185">
        <v>4441</v>
      </c>
      <c r="D82" s="159">
        <v>4441</v>
      </c>
      <c r="E82" s="67">
        <v>5000</v>
      </c>
      <c r="F82" s="68">
        <v>4750</v>
      </c>
      <c r="G82" s="228">
        <v>4750</v>
      </c>
      <c r="H82" s="69">
        <v>4441</v>
      </c>
      <c r="I82" s="264">
        <v>4441</v>
      </c>
      <c r="J82" s="53"/>
    </row>
    <row r="83" spans="1:10" ht="15.75" x14ac:dyDescent="0.25">
      <c r="A83" s="39" t="s">
        <v>40</v>
      </c>
      <c r="B83" s="120">
        <v>127</v>
      </c>
      <c r="C83" s="121">
        <v>144</v>
      </c>
      <c r="D83" s="160">
        <v>173</v>
      </c>
      <c r="E83" s="70">
        <v>150</v>
      </c>
      <c r="F83" s="71">
        <v>150</v>
      </c>
      <c r="G83" s="224">
        <v>150</v>
      </c>
      <c r="H83" s="72">
        <v>167</v>
      </c>
      <c r="I83" s="258">
        <v>150</v>
      </c>
      <c r="J83" s="53"/>
    </row>
    <row r="84" spans="1:10" ht="15.75" x14ac:dyDescent="0.25">
      <c r="A84" s="13" t="s">
        <v>102</v>
      </c>
      <c r="B84" s="120"/>
      <c r="C84" s="121"/>
      <c r="D84" s="160">
        <v>706</v>
      </c>
      <c r="E84" s="70"/>
      <c r="F84" s="71">
        <v>550</v>
      </c>
      <c r="G84" s="224">
        <v>550</v>
      </c>
      <c r="H84" s="72">
        <v>329</v>
      </c>
      <c r="I84" s="258">
        <v>550</v>
      </c>
      <c r="J84" s="53"/>
    </row>
    <row r="85" spans="1:10" ht="31.5" x14ac:dyDescent="0.25">
      <c r="A85" s="39" t="s">
        <v>60</v>
      </c>
      <c r="B85" s="120">
        <v>21179</v>
      </c>
      <c r="C85" s="121">
        <v>18009</v>
      </c>
      <c r="D85" s="160">
        <v>20613</v>
      </c>
      <c r="E85" s="73">
        <v>23000</v>
      </c>
      <c r="F85" s="71">
        <v>23000</v>
      </c>
      <c r="G85" s="224">
        <v>23000</v>
      </c>
      <c r="H85" s="72">
        <v>14516</v>
      </c>
      <c r="I85" s="258">
        <v>15000</v>
      </c>
      <c r="J85" s="42" t="s">
        <v>120</v>
      </c>
    </row>
    <row r="86" spans="1:10" ht="31.5" x14ac:dyDescent="0.25">
      <c r="A86" s="39" t="s">
        <v>116</v>
      </c>
      <c r="B86" s="120">
        <v>1495</v>
      </c>
      <c r="C86" s="121">
        <v>1357</v>
      </c>
      <c r="D86" s="160">
        <v>-32</v>
      </c>
      <c r="E86" s="74">
        <v>3000</v>
      </c>
      <c r="F86" s="71">
        <v>1000</v>
      </c>
      <c r="G86" s="224">
        <v>1000</v>
      </c>
      <c r="H86" s="72">
        <v>0</v>
      </c>
      <c r="I86" s="259">
        <v>500</v>
      </c>
      <c r="J86" s="42" t="s">
        <v>120</v>
      </c>
    </row>
    <row r="87" spans="1:10" ht="15.75" x14ac:dyDescent="0.25">
      <c r="A87" s="39" t="s">
        <v>61</v>
      </c>
      <c r="B87" s="120">
        <v>0</v>
      </c>
      <c r="C87" s="123">
        <v>150</v>
      </c>
      <c r="D87" s="160">
        <v>0</v>
      </c>
      <c r="E87" s="75">
        <v>500</v>
      </c>
      <c r="F87" s="71">
        <v>1000</v>
      </c>
      <c r="G87" s="224">
        <v>1000</v>
      </c>
      <c r="H87" s="72">
        <v>0</v>
      </c>
      <c r="I87" s="259">
        <v>500</v>
      </c>
      <c r="J87" s="42" t="s">
        <v>120</v>
      </c>
    </row>
    <row r="88" spans="1:10" ht="16.5" thickBot="1" x14ac:dyDescent="0.3">
      <c r="A88" s="181" t="s">
        <v>103</v>
      </c>
      <c r="B88" s="120">
        <v>-11375</v>
      </c>
      <c r="C88" s="136">
        <v>-11435</v>
      </c>
      <c r="D88" s="160">
        <v>-12000</v>
      </c>
      <c r="E88" s="76">
        <v>-8000</v>
      </c>
      <c r="F88" s="71">
        <v>-8000</v>
      </c>
      <c r="G88" s="224">
        <v>-8000</v>
      </c>
      <c r="H88" s="72">
        <v>-17250</v>
      </c>
      <c r="I88" s="258">
        <v>-15250</v>
      </c>
      <c r="J88" s="42"/>
    </row>
    <row r="89" spans="1:10" ht="20.25" thickTop="1" thickBot="1" x14ac:dyDescent="0.3">
      <c r="A89" s="25" t="s">
        <v>15</v>
      </c>
      <c r="B89" s="124">
        <f t="shared" ref="B89:I89" si="11">SUM(B82:B88)</f>
        <v>15495</v>
      </c>
      <c r="C89" s="125">
        <f t="shared" si="11"/>
        <v>12666</v>
      </c>
      <c r="D89" s="162">
        <f t="shared" si="11"/>
        <v>13901</v>
      </c>
      <c r="E89" s="26">
        <f t="shared" si="11"/>
        <v>23650</v>
      </c>
      <c r="F89" s="163">
        <f t="shared" si="11"/>
        <v>22450</v>
      </c>
      <c r="G89" s="226">
        <f t="shared" ref="G89" si="12">SUM(G82:G88)</f>
        <v>22450</v>
      </c>
      <c r="H89" s="164">
        <f t="shared" si="11"/>
        <v>2203</v>
      </c>
      <c r="I89" s="261">
        <f t="shared" si="11"/>
        <v>5891</v>
      </c>
      <c r="J89" s="29"/>
    </row>
    <row r="90" spans="1:10" ht="33" thickTop="1" thickBot="1" x14ac:dyDescent="0.3">
      <c r="A90" s="145" t="s">
        <v>62</v>
      </c>
      <c r="B90" s="146" t="s">
        <v>3</v>
      </c>
      <c r="C90" s="147" t="s">
        <v>17</v>
      </c>
      <c r="D90" s="5" t="s">
        <v>94</v>
      </c>
      <c r="E90" s="161" t="s">
        <v>18</v>
      </c>
      <c r="F90" s="7" t="s">
        <v>5</v>
      </c>
      <c r="G90" s="214" t="s">
        <v>6</v>
      </c>
      <c r="H90" s="215" t="s">
        <v>144</v>
      </c>
      <c r="I90" s="257" t="s">
        <v>145</v>
      </c>
      <c r="J90" s="58"/>
    </row>
    <row r="91" spans="1:10" ht="16.5" thickTop="1" x14ac:dyDescent="0.25">
      <c r="A91" s="78" t="s">
        <v>104</v>
      </c>
      <c r="B91" s="129">
        <v>0</v>
      </c>
      <c r="C91" s="135">
        <v>80</v>
      </c>
      <c r="D91" s="153">
        <v>162</v>
      </c>
      <c r="E91" s="79">
        <v>600</v>
      </c>
      <c r="F91" s="51">
        <v>500</v>
      </c>
      <c r="G91" s="228">
        <v>500</v>
      </c>
      <c r="H91" s="52">
        <v>502</v>
      </c>
      <c r="I91" s="264">
        <v>502</v>
      </c>
      <c r="J91" s="53"/>
    </row>
    <row r="92" spans="1:10" ht="15.75" x14ac:dyDescent="0.25">
      <c r="A92" s="39" t="s">
        <v>63</v>
      </c>
      <c r="B92" s="120">
        <v>414</v>
      </c>
      <c r="C92" s="136">
        <v>322</v>
      </c>
      <c r="D92" s="117">
        <v>857</v>
      </c>
      <c r="E92" s="73">
        <v>1000</v>
      </c>
      <c r="F92" s="15">
        <v>500</v>
      </c>
      <c r="G92" s="224">
        <v>500</v>
      </c>
      <c r="H92" s="16">
        <v>5868</v>
      </c>
      <c r="I92" s="259">
        <v>6500</v>
      </c>
      <c r="J92" s="53" t="s">
        <v>139</v>
      </c>
    </row>
    <row r="93" spans="1:10" ht="15.75" x14ac:dyDescent="0.25">
      <c r="A93" s="39" t="s">
        <v>64</v>
      </c>
      <c r="B93" s="120">
        <v>57</v>
      </c>
      <c r="C93" s="136">
        <v>800</v>
      </c>
      <c r="D93" s="117">
        <v>108</v>
      </c>
      <c r="E93" s="73">
        <v>250</v>
      </c>
      <c r="F93" s="15">
        <v>100</v>
      </c>
      <c r="G93" s="224">
        <v>100</v>
      </c>
      <c r="H93" s="16">
        <v>45</v>
      </c>
      <c r="I93" s="258">
        <v>100</v>
      </c>
      <c r="J93" s="53"/>
    </row>
    <row r="94" spans="1:10" ht="16.5" thickBot="1" x14ac:dyDescent="0.3">
      <c r="A94" s="184" t="s">
        <v>65</v>
      </c>
      <c r="B94" s="122">
        <v>-210</v>
      </c>
      <c r="C94" s="137">
        <v>-208</v>
      </c>
      <c r="D94" s="143">
        <v>-200</v>
      </c>
      <c r="E94" s="80">
        <v>-210</v>
      </c>
      <c r="F94" s="22">
        <v>-200</v>
      </c>
      <c r="G94" s="225">
        <v>-200</v>
      </c>
      <c r="H94" s="23">
        <v>-200</v>
      </c>
      <c r="I94" s="260">
        <v>-200</v>
      </c>
      <c r="J94" s="42"/>
    </row>
    <row r="95" spans="1:10" ht="20.25" thickTop="1" thickBot="1" x14ac:dyDescent="0.3">
      <c r="A95" s="81" t="s">
        <v>15</v>
      </c>
      <c r="B95" s="124">
        <f t="shared" ref="B95:D95" si="13">SUM(B91:B94)</f>
        <v>261</v>
      </c>
      <c r="C95" s="186">
        <f t="shared" si="13"/>
        <v>994</v>
      </c>
      <c r="D95" s="144">
        <f t="shared" si="13"/>
        <v>927</v>
      </c>
      <c r="E95" s="46">
        <f t="shared" ref="E95:I95" si="14">SUM(E91:E94)</f>
        <v>1640</v>
      </c>
      <c r="F95" s="27">
        <f t="shared" si="14"/>
        <v>900</v>
      </c>
      <c r="G95" s="226">
        <f t="shared" ref="G95" si="15">SUM(G91:G94)</f>
        <v>900</v>
      </c>
      <c r="H95" s="28">
        <f t="shared" si="14"/>
        <v>6215</v>
      </c>
      <c r="I95" s="261">
        <f t="shared" si="14"/>
        <v>6902</v>
      </c>
      <c r="J95" s="29"/>
    </row>
    <row r="96" spans="1:10" ht="33" thickTop="1" thickBot="1" x14ac:dyDescent="0.3">
      <c r="A96" s="145" t="s">
        <v>66</v>
      </c>
      <c r="B96" s="146" t="s">
        <v>3</v>
      </c>
      <c r="C96" s="147" t="s">
        <v>17</v>
      </c>
      <c r="D96" s="5" t="s">
        <v>94</v>
      </c>
      <c r="E96" s="77" t="s">
        <v>18</v>
      </c>
      <c r="F96" s="34" t="s">
        <v>5</v>
      </c>
      <c r="G96" s="214" t="s">
        <v>6</v>
      </c>
      <c r="H96" s="215" t="s">
        <v>144</v>
      </c>
      <c r="I96" s="257" t="s">
        <v>145</v>
      </c>
      <c r="J96" s="29"/>
    </row>
    <row r="97" spans="1:10" ht="16.5" thickTop="1" x14ac:dyDescent="0.25">
      <c r="A97" s="49" t="s">
        <v>67</v>
      </c>
      <c r="B97" s="129">
        <v>150</v>
      </c>
      <c r="C97" s="135">
        <v>98</v>
      </c>
      <c r="D97" s="153">
        <v>104</v>
      </c>
      <c r="E97" s="82">
        <v>300</v>
      </c>
      <c r="F97" s="51">
        <v>100</v>
      </c>
      <c r="G97" s="228">
        <v>100</v>
      </c>
      <c r="H97" s="52">
        <v>189</v>
      </c>
      <c r="I97" s="264">
        <v>190</v>
      </c>
      <c r="J97" s="42" t="s">
        <v>119</v>
      </c>
    </row>
    <row r="98" spans="1:10" ht="23.25" x14ac:dyDescent="0.25">
      <c r="A98" s="83" t="s">
        <v>68</v>
      </c>
      <c r="B98" s="133">
        <v>-494000</v>
      </c>
      <c r="C98" s="187">
        <v>-535280</v>
      </c>
      <c r="D98" s="188">
        <v>-545986</v>
      </c>
      <c r="E98" s="84">
        <v>-535280</v>
      </c>
      <c r="F98" s="85">
        <v>-545986</v>
      </c>
      <c r="G98" s="230">
        <v>-545986</v>
      </c>
      <c r="H98" s="86">
        <v>-545986</v>
      </c>
      <c r="I98" s="266">
        <v>-545986</v>
      </c>
      <c r="J98" s="87"/>
    </row>
    <row r="99" spans="1:10" ht="15.75" x14ac:dyDescent="0.25">
      <c r="A99" s="181" t="s">
        <v>69</v>
      </c>
      <c r="B99" s="120">
        <v>-20040</v>
      </c>
      <c r="C99" s="136">
        <v>-10020</v>
      </c>
      <c r="D99" s="117">
        <v>0</v>
      </c>
      <c r="E99" s="88">
        <v>-10020</v>
      </c>
      <c r="F99" s="239"/>
      <c r="G99" s="240"/>
      <c r="H99" s="241"/>
      <c r="I99" s="273"/>
      <c r="J99" s="42"/>
    </row>
    <row r="100" spans="1:10" ht="15.75" x14ac:dyDescent="0.25">
      <c r="A100" s="283" t="s">
        <v>126</v>
      </c>
      <c r="B100" s="284"/>
      <c r="C100" s="285"/>
      <c r="D100" s="286"/>
      <c r="E100" s="282"/>
      <c r="F100" s="242"/>
      <c r="G100" s="243"/>
      <c r="H100" s="23">
        <v>-713</v>
      </c>
      <c r="I100" s="260">
        <v>-1200</v>
      </c>
      <c r="J100" s="24" t="s">
        <v>127</v>
      </c>
    </row>
    <row r="101" spans="1:10" ht="16.5" thickBot="1" x14ac:dyDescent="0.3">
      <c r="A101" s="190" t="s">
        <v>70</v>
      </c>
      <c r="B101" s="120">
        <v>0</v>
      </c>
      <c r="C101" s="189">
        <v>0</v>
      </c>
      <c r="D101" s="143">
        <v>0</v>
      </c>
      <c r="E101" s="165">
        <v>0</v>
      </c>
      <c r="F101" s="22">
        <v>-105000</v>
      </c>
      <c r="G101" s="225">
        <v>-105000</v>
      </c>
      <c r="H101" s="23">
        <v>0</v>
      </c>
      <c r="I101" s="279">
        <v>0</v>
      </c>
      <c r="J101" s="89" t="s">
        <v>124</v>
      </c>
    </row>
    <row r="102" spans="1:10" ht="20.25" thickTop="1" thickBot="1" x14ac:dyDescent="0.3">
      <c r="A102" s="25" t="s">
        <v>15</v>
      </c>
      <c r="B102" s="134">
        <f>SUM(B97:B101)</f>
        <v>-513890</v>
      </c>
      <c r="C102" s="166">
        <f>SUM(C97:C101)</f>
        <v>-545202</v>
      </c>
      <c r="D102" s="167">
        <f t="shared" ref="D102" si="16">SUM(D97:D101)</f>
        <v>-545882</v>
      </c>
      <c r="E102" s="168">
        <f>SUM(E97:E101)</f>
        <v>-545000</v>
      </c>
      <c r="F102" s="169">
        <f t="shared" ref="F102:I102" si="17">SUM(F97:F101)</f>
        <v>-650886</v>
      </c>
      <c r="G102" s="231">
        <f t="shared" ref="G102" si="18">SUM(G97:G101)</f>
        <v>-650886</v>
      </c>
      <c r="H102" s="170">
        <f t="shared" si="17"/>
        <v>-546510</v>
      </c>
      <c r="I102" s="267">
        <f t="shared" si="17"/>
        <v>-546996</v>
      </c>
      <c r="J102" s="29"/>
    </row>
    <row r="103" spans="1:10" ht="33" thickTop="1" thickBot="1" x14ac:dyDescent="0.3">
      <c r="A103" s="145" t="s">
        <v>71</v>
      </c>
      <c r="B103" s="146" t="s">
        <v>3</v>
      </c>
      <c r="C103" s="147" t="s">
        <v>17</v>
      </c>
      <c r="D103" s="5" t="s">
        <v>94</v>
      </c>
      <c r="E103" s="77" t="s">
        <v>18</v>
      </c>
      <c r="F103" s="194" t="s">
        <v>5</v>
      </c>
      <c r="G103" s="214" t="s">
        <v>6</v>
      </c>
      <c r="H103" s="215" t="s">
        <v>144</v>
      </c>
      <c r="I103" s="257" t="s">
        <v>145</v>
      </c>
      <c r="J103" s="58"/>
    </row>
    <row r="104" spans="1:10" ht="16.5" thickTop="1" x14ac:dyDescent="0.25">
      <c r="A104" s="202" t="s">
        <v>105</v>
      </c>
      <c r="B104" s="203"/>
      <c r="C104" s="189">
        <v>44168</v>
      </c>
      <c r="D104" s="204">
        <v>52508</v>
      </c>
      <c r="E104" s="205">
        <v>0</v>
      </c>
      <c r="F104" s="287">
        <v>50000</v>
      </c>
      <c r="G104" s="232">
        <v>50000</v>
      </c>
      <c r="H104" s="196">
        <v>49770</v>
      </c>
      <c r="I104" s="268">
        <v>49770</v>
      </c>
      <c r="J104" s="197"/>
    </row>
    <row r="105" spans="1:10" ht="15.75" x14ac:dyDescent="0.25">
      <c r="A105" s="90" t="s">
        <v>114</v>
      </c>
      <c r="B105" s="112">
        <v>0</v>
      </c>
      <c r="C105" s="136">
        <v>0</v>
      </c>
      <c r="D105" s="216">
        <v>0</v>
      </c>
      <c r="E105" s="110"/>
      <c r="F105" s="107">
        <v>13200</v>
      </c>
      <c r="G105" s="233">
        <v>13200</v>
      </c>
      <c r="H105" s="206">
        <v>13200</v>
      </c>
      <c r="I105" s="269">
        <v>13200</v>
      </c>
      <c r="J105" s="207"/>
    </row>
    <row r="106" spans="1:10" ht="15.75" x14ac:dyDescent="0.25">
      <c r="A106" s="198" t="s">
        <v>76</v>
      </c>
      <c r="B106" s="210">
        <v>9252</v>
      </c>
      <c r="C106" s="141" t="s">
        <v>112</v>
      </c>
      <c r="D106" s="199">
        <v>3720</v>
      </c>
      <c r="E106" s="200"/>
      <c r="F106" s="201">
        <v>1000</v>
      </c>
      <c r="G106" s="234">
        <v>1000</v>
      </c>
      <c r="H106" s="208">
        <v>3234</v>
      </c>
      <c r="I106" s="280">
        <v>3234</v>
      </c>
      <c r="J106" s="192" t="s">
        <v>123</v>
      </c>
    </row>
    <row r="107" spans="1:10" ht="15.75" x14ac:dyDescent="0.25">
      <c r="A107" s="198" t="s">
        <v>79</v>
      </c>
      <c r="B107" s="210">
        <v>6185</v>
      </c>
      <c r="C107" s="141" t="s">
        <v>112</v>
      </c>
      <c r="D107" s="199">
        <v>9500</v>
      </c>
      <c r="E107" s="200"/>
      <c r="F107" s="201">
        <v>25500</v>
      </c>
      <c r="G107" s="234">
        <v>34550</v>
      </c>
      <c r="H107" s="208">
        <v>31841</v>
      </c>
      <c r="I107" s="280">
        <v>36774</v>
      </c>
      <c r="J107" s="238" t="s">
        <v>128</v>
      </c>
    </row>
    <row r="108" spans="1:10" ht="31.5" x14ac:dyDescent="0.25">
      <c r="A108" s="198" t="s">
        <v>115</v>
      </c>
      <c r="B108" s="210" t="s">
        <v>112</v>
      </c>
      <c r="C108" s="141" t="s">
        <v>112</v>
      </c>
      <c r="D108" s="199" t="s">
        <v>112</v>
      </c>
      <c r="E108" s="200"/>
      <c r="F108" s="201">
        <v>225000</v>
      </c>
      <c r="G108" s="234">
        <v>227865</v>
      </c>
      <c r="H108" s="208">
        <v>75980</v>
      </c>
      <c r="I108" s="280">
        <v>81830</v>
      </c>
      <c r="J108" s="238" t="s">
        <v>121</v>
      </c>
    </row>
    <row r="109" spans="1:10" ht="15.75" x14ac:dyDescent="0.25">
      <c r="A109" s="198" t="s">
        <v>81</v>
      </c>
      <c r="B109" s="210">
        <v>0</v>
      </c>
      <c r="C109" s="141">
        <v>3986</v>
      </c>
      <c r="D109" s="199">
        <v>2312</v>
      </c>
      <c r="E109" s="200"/>
      <c r="F109" s="201">
        <v>10000</v>
      </c>
      <c r="G109" s="234">
        <v>10000</v>
      </c>
      <c r="H109" s="208">
        <v>9139</v>
      </c>
      <c r="I109" s="270">
        <v>10000</v>
      </c>
      <c r="J109" s="209"/>
    </row>
    <row r="110" spans="1:10" ht="15.75" x14ac:dyDescent="0.25">
      <c r="A110" s="39" t="s">
        <v>72</v>
      </c>
      <c r="B110" s="212" t="s">
        <v>73</v>
      </c>
      <c r="C110" s="301">
        <v>71413</v>
      </c>
      <c r="D110" s="171">
        <v>0</v>
      </c>
      <c r="E110" s="106">
        <v>17600</v>
      </c>
      <c r="F110" s="254"/>
      <c r="G110" s="255"/>
      <c r="H110" s="256"/>
      <c r="I110" s="277"/>
      <c r="J110" s="42"/>
    </row>
    <row r="111" spans="1:10" ht="15.75" x14ac:dyDescent="0.25">
      <c r="A111" s="39" t="s">
        <v>74</v>
      </c>
      <c r="B111" s="212" t="s">
        <v>73</v>
      </c>
      <c r="C111" s="302"/>
      <c r="D111" s="304">
        <v>0</v>
      </c>
      <c r="E111" s="309">
        <v>25000</v>
      </c>
      <c r="F111" s="311"/>
      <c r="G111" s="313"/>
      <c r="H111" s="315"/>
      <c r="I111" s="317"/>
      <c r="J111" s="40"/>
    </row>
    <row r="112" spans="1:10" ht="15.75" x14ac:dyDescent="0.25">
      <c r="A112" s="39" t="s">
        <v>75</v>
      </c>
      <c r="B112" s="212" t="s">
        <v>73</v>
      </c>
      <c r="C112" s="302"/>
      <c r="D112" s="305"/>
      <c r="E112" s="310"/>
      <c r="F112" s="312"/>
      <c r="G112" s="314"/>
      <c r="H112" s="316"/>
      <c r="I112" s="318"/>
      <c r="J112" s="40"/>
    </row>
    <row r="113" spans="1:10" ht="15.75" x14ac:dyDescent="0.25">
      <c r="A113" s="39" t="s">
        <v>76</v>
      </c>
      <c r="B113" s="112" t="s">
        <v>111</v>
      </c>
      <c r="C113" s="302"/>
      <c r="D113" s="171" t="s">
        <v>111</v>
      </c>
      <c r="E113" s="106">
        <v>1000</v>
      </c>
      <c r="F113" s="254"/>
      <c r="G113" s="255"/>
      <c r="H113" s="256"/>
      <c r="I113" s="277"/>
      <c r="J113" s="40"/>
    </row>
    <row r="114" spans="1:10" ht="31.5" x14ac:dyDescent="0.25">
      <c r="A114" s="39" t="s">
        <v>77</v>
      </c>
      <c r="B114" s="112">
        <v>76024</v>
      </c>
      <c r="C114" s="302"/>
      <c r="D114" s="171">
        <f>22908+30</f>
        <v>22938</v>
      </c>
      <c r="E114" s="106">
        <v>135000</v>
      </c>
      <c r="F114" s="254"/>
      <c r="G114" s="255"/>
      <c r="H114" s="256"/>
      <c r="I114" s="277"/>
      <c r="J114" s="40"/>
    </row>
    <row r="115" spans="1:10" ht="15.75" x14ac:dyDescent="0.25">
      <c r="A115" s="39" t="s">
        <v>78</v>
      </c>
      <c r="B115" s="112">
        <v>0</v>
      </c>
      <c r="C115" s="302"/>
      <c r="D115" s="171">
        <v>0</v>
      </c>
      <c r="E115" s="106">
        <v>0</v>
      </c>
      <c r="F115" s="254"/>
      <c r="G115" s="255"/>
      <c r="H115" s="256"/>
      <c r="I115" s="277"/>
      <c r="J115" s="40"/>
    </row>
    <row r="116" spans="1:10" ht="15.75" x14ac:dyDescent="0.25">
      <c r="A116" s="39" t="s">
        <v>79</v>
      </c>
      <c r="B116" s="112" t="s">
        <v>111</v>
      </c>
      <c r="C116" s="303"/>
      <c r="D116" s="171" t="s">
        <v>111</v>
      </c>
      <c r="E116" s="106">
        <v>5000</v>
      </c>
      <c r="F116" s="254"/>
      <c r="G116" s="255"/>
      <c r="H116" s="256"/>
      <c r="I116" s="277"/>
      <c r="J116" s="40"/>
    </row>
    <row r="117" spans="1:10" ht="15.75" x14ac:dyDescent="0.25">
      <c r="A117" s="90" t="s">
        <v>80</v>
      </c>
      <c r="B117" s="112">
        <v>0</v>
      </c>
      <c r="C117" s="136">
        <v>0</v>
      </c>
      <c r="D117" s="171">
        <v>0</v>
      </c>
      <c r="E117" s="109">
        <v>8015</v>
      </c>
      <c r="F117" s="254"/>
      <c r="G117" s="255"/>
      <c r="H117" s="256"/>
      <c r="I117" s="277"/>
      <c r="J117" s="40"/>
    </row>
    <row r="118" spans="1:10" ht="79.5" thickBot="1" x14ac:dyDescent="0.3">
      <c r="A118" s="181" t="s">
        <v>106</v>
      </c>
      <c r="B118" s="112">
        <v>-1845</v>
      </c>
      <c r="C118" s="189">
        <v>-84500</v>
      </c>
      <c r="D118" s="171">
        <v>-34370</v>
      </c>
      <c r="E118" s="111">
        <v>0</v>
      </c>
      <c r="F118" s="107">
        <v>0</v>
      </c>
      <c r="G118" s="235">
        <v>-19585</v>
      </c>
      <c r="H118" s="108">
        <v>-32740</v>
      </c>
      <c r="I118" s="281">
        <v>-33205</v>
      </c>
      <c r="J118" s="42" t="s">
        <v>141</v>
      </c>
    </row>
    <row r="119" spans="1:10" ht="20.25" thickTop="1" thickBot="1" x14ac:dyDescent="0.3">
      <c r="A119" s="91" t="s">
        <v>15</v>
      </c>
      <c r="B119" s="138">
        <f>SUM(B104:B117)</f>
        <v>91461</v>
      </c>
      <c r="C119" s="211">
        <f>SUM(C104:C118)</f>
        <v>35067</v>
      </c>
      <c r="D119" s="175">
        <f>SUM(D104:D118)</f>
        <v>56608</v>
      </c>
      <c r="E119" s="176">
        <f>SUM(E110:E118)</f>
        <v>191615</v>
      </c>
      <c r="F119" s="177">
        <f>SUM(F104:F118)</f>
        <v>324700</v>
      </c>
      <c r="G119" s="236">
        <f>SUM(G104:G118)</f>
        <v>317030</v>
      </c>
      <c r="H119" s="178">
        <f>SUM(H104:H118)</f>
        <v>150424</v>
      </c>
      <c r="I119" s="271">
        <f>SUM(I104:I118)</f>
        <v>161603</v>
      </c>
      <c r="J119" s="222"/>
    </row>
    <row r="120" spans="1:10" ht="22.5" thickTop="1" thickBot="1" x14ac:dyDescent="0.3">
      <c r="A120" s="92" t="s">
        <v>82</v>
      </c>
      <c r="B120" s="139">
        <v>-116501</v>
      </c>
      <c r="C120" s="140">
        <v>-187710</v>
      </c>
      <c r="D120" s="172">
        <f>SUM(D119+D102+D95+D89+D80+D66+D53+D42+D33+D18)</f>
        <v>-47985</v>
      </c>
      <c r="E120" s="173"/>
      <c r="F120" s="174">
        <f>SUM(F119+F102+F95+F89+F80+F66+F53+F42+F33+F18)</f>
        <v>351845</v>
      </c>
      <c r="G120" s="237">
        <f>SUM(G119+G102+G95+G89+G80+G66+G53+G42+G33+G18)</f>
        <v>367310</v>
      </c>
      <c r="H120" s="290">
        <f>SUM(H119+H102+H95+H89+H80+H66+H53+H42+H33+H18)</f>
        <v>90527</v>
      </c>
      <c r="I120" s="289">
        <f>SUM(I119+I102+I95+I89+I80+I66+I53+I42+I33+I18)</f>
        <v>142111</v>
      </c>
      <c r="J120" s="29"/>
    </row>
    <row r="121" spans="1:10" ht="15.75" x14ac:dyDescent="0.25">
      <c r="A121" s="93"/>
      <c r="B121" s="94"/>
      <c r="C121" s="94"/>
      <c r="D121" s="95"/>
      <c r="E121" s="94"/>
      <c r="F121" s="96"/>
      <c r="G121" s="96"/>
      <c r="H121" s="97"/>
      <c r="I121" s="98"/>
      <c r="J121" s="93"/>
    </row>
    <row r="122" spans="1:10" ht="21" thickBot="1" x14ac:dyDescent="0.3">
      <c r="A122" s="93"/>
      <c r="B122" s="99"/>
      <c r="C122" s="100"/>
      <c r="D122" s="101"/>
      <c r="E122" s="102"/>
      <c r="F122" s="95"/>
      <c r="G122" s="95"/>
      <c r="H122" s="95"/>
      <c r="I122" s="217"/>
      <c r="J122" s="94"/>
    </row>
    <row r="123" spans="1:10" ht="21.75" thickBot="1" x14ac:dyDescent="0.3">
      <c r="A123" s="292" t="s">
        <v>83</v>
      </c>
      <c r="B123" s="293"/>
      <c r="C123" s="294"/>
      <c r="D123" s="103"/>
      <c r="E123" s="104"/>
      <c r="F123" s="95"/>
      <c r="G123" s="95"/>
      <c r="H123" s="95"/>
      <c r="I123" s="95"/>
      <c r="J123" s="94"/>
    </row>
    <row r="124" spans="1:10" ht="32.25" thickBot="1" x14ac:dyDescent="0.3">
      <c r="A124" s="105" t="s">
        <v>107</v>
      </c>
      <c r="B124" s="295">
        <v>705308</v>
      </c>
      <c r="C124" s="296"/>
      <c r="D124" s="103"/>
      <c r="E124" s="104"/>
      <c r="F124" s="95"/>
      <c r="G124" s="95"/>
      <c r="H124" s="95"/>
      <c r="I124" s="217"/>
      <c r="J124" s="94"/>
    </row>
    <row r="125" spans="1:10" ht="32.25" thickBot="1" x14ac:dyDescent="0.3">
      <c r="A125" s="291" t="s">
        <v>146</v>
      </c>
      <c r="B125" s="297">
        <f>SUM(B124-H120)</f>
        <v>614781</v>
      </c>
      <c r="C125" s="298"/>
      <c r="D125" s="103"/>
      <c r="E125" s="104"/>
      <c r="F125" s="95"/>
      <c r="G125" s="95"/>
      <c r="H125" s="95"/>
      <c r="I125" s="95"/>
      <c r="J125" s="94"/>
    </row>
  </sheetData>
  <mergeCells count="12">
    <mergeCell ref="F1:I1"/>
    <mergeCell ref="E111:E112"/>
    <mergeCell ref="F111:F112"/>
    <mergeCell ref="G111:G112"/>
    <mergeCell ref="H111:H112"/>
    <mergeCell ref="I111:I112"/>
    <mergeCell ref="A123:C123"/>
    <mergeCell ref="B124:C124"/>
    <mergeCell ref="B125:C125"/>
    <mergeCell ref="D1:E1"/>
    <mergeCell ref="C110:C116"/>
    <mergeCell ref="D111:D112"/>
  </mergeCells>
  <pageMargins left="0.23622047244094491" right="0.23622047244094491" top="0.35433070866141736" bottom="0.35433070866141736" header="0.31496062992125984" footer="0.31496062992125984"/>
  <pageSetup paperSize="8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</dc:creator>
  <cp:lastModifiedBy>Finance</cp:lastModifiedBy>
  <cp:lastPrinted>2023-03-07T13:38:31Z</cp:lastPrinted>
  <dcterms:created xsi:type="dcterms:W3CDTF">2021-11-16T14:06:10Z</dcterms:created>
  <dcterms:modified xsi:type="dcterms:W3CDTF">2023-05-03T10:00:12Z</dcterms:modified>
</cp:coreProperties>
</file>