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CURE\Budget\Budget Monitors for Council Matters\2324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Sheet1!$A$1:$I$150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0" i="1" l="1"/>
  <c r="D92" i="1" l="1"/>
  <c r="D116" i="1"/>
  <c r="D104" i="1"/>
  <c r="D99" i="1"/>
  <c r="D86" i="1"/>
  <c r="D77" i="1"/>
  <c r="D64" i="1"/>
  <c r="D51" i="1"/>
  <c r="D40" i="1"/>
  <c r="D32" i="1"/>
  <c r="D17" i="1"/>
  <c r="D117" i="1" l="1"/>
  <c r="B138" i="1"/>
  <c r="B130" i="1"/>
  <c r="XFC138" i="1" l="1"/>
  <c r="H17" i="1"/>
  <c r="H32" i="1"/>
  <c r="H40" i="1"/>
  <c r="H51" i="1"/>
  <c r="H64" i="1"/>
  <c r="H77" i="1"/>
  <c r="H86" i="1"/>
  <c r="H92" i="1"/>
  <c r="H99" i="1"/>
  <c r="F116" i="1" l="1"/>
  <c r="F99" i="1"/>
  <c r="F92" i="1"/>
  <c r="F86" i="1"/>
  <c r="F77" i="1"/>
  <c r="F64" i="1"/>
  <c r="F51" i="1"/>
  <c r="F40" i="1"/>
  <c r="F32" i="1"/>
  <c r="F17" i="1"/>
  <c r="F117" i="1" l="1"/>
  <c r="H116" i="1" l="1"/>
  <c r="G116" i="1"/>
  <c r="E116" i="1"/>
  <c r="B116" i="1"/>
  <c r="C111" i="1"/>
  <c r="C116" i="1" s="1"/>
  <c r="C99" i="1"/>
  <c r="C92" i="1"/>
  <c r="C86" i="1"/>
  <c r="C77" i="1"/>
  <c r="C64" i="1"/>
  <c r="C51" i="1"/>
  <c r="C40" i="1"/>
  <c r="C32" i="1"/>
  <c r="C17" i="1"/>
  <c r="C117" i="1" l="1"/>
  <c r="B99" i="1" l="1"/>
  <c r="B92" i="1"/>
  <c r="B86" i="1"/>
  <c r="B77" i="1"/>
  <c r="B64" i="1"/>
  <c r="B51" i="1"/>
  <c r="B40" i="1"/>
  <c r="B32" i="1"/>
  <c r="B17" i="1"/>
  <c r="G99" i="1" l="1"/>
  <c r="E99" i="1"/>
  <c r="G92" i="1"/>
  <c r="E92" i="1"/>
  <c r="G86" i="1"/>
  <c r="E86" i="1"/>
  <c r="G77" i="1"/>
  <c r="E77" i="1"/>
  <c r="G64" i="1"/>
  <c r="E64" i="1"/>
  <c r="G51" i="1"/>
  <c r="E51" i="1"/>
  <c r="G40" i="1"/>
  <c r="E40" i="1"/>
  <c r="G32" i="1"/>
  <c r="E32" i="1"/>
  <c r="G17" i="1"/>
  <c r="E17" i="1"/>
  <c r="H117" i="1" l="1"/>
  <c r="B122" i="1" s="1"/>
  <c r="G117" i="1"/>
  <c r="E117" i="1"/>
</calcChain>
</file>

<file path=xl/sharedStrings.xml><?xml version="1.0" encoding="utf-8"?>
<sst xmlns="http://schemas.openxmlformats.org/spreadsheetml/2006/main" count="255" uniqueCount="160">
  <si>
    <t>Comments</t>
  </si>
  <si>
    <t>Administration</t>
  </si>
  <si>
    <t>Original Budget</t>
  </si>
  <si>
    <t>Current Agreed budget</t>
  </si>
  <si>
    <t>Expected  year end</t>
  </si>
  <si>
    <t>Salaries and pensions for all staff</t>
  </si>
  <si>
    <t>Staff Recruitment</t>
  </si>
  <si>
    <t>Phone and Broadband</t>
  </si>
  <si>
    <t>Photocopier</t>
  </si>
  <si>
    <t>Insurance</t>
  </si>
  <si>
    <t>Office Equipment</t>
  </si>
  <si>
    <t>SUB TOTAL</t>
  </si>
  <si>
    <t>Civic and Democratic</t>
  </si>
  <si>
    <t>Actual 31st March 2021 YEAR END</t>
  </si>
  <si>
    <t>Mayoral Allowance</t>
  </si>
  <si>
    <t>Civic and Mayoral Events (expenditure)</t>
  </si>
  <si>
    <t>Civic Events (income)</t>
  </si>
  <si>
    <t>Civic Regalia</t>
  </si>
  <si>
    <t>Councillor Allowances</t>
  </si>
  <si>
    <t>Councillor Training and Travel</t>
  </si>
  <si>
    <t>Councillor IT equipment</t>
  </si>
  <si>
    <t>MOVED TO ADMIN Professional Fees</t>
  </si>
  <si>
    <t>Elections</t>
  </si>
  <si>
    <t>MOVED TO ADMIN Subscriptions</t>
  </si>
  <si>
    <t>Community Outreach/Christmas</t>
  </si>
  <si>
    <t>MOVED TO ADMIN Website and IT</t>
  </si>
  <si>
    <t>Tourism</t>
  </si>
  <si>
    <t>Totnes Guide and Website Income</t>
  </si>
  <si>
    <t>Advertising</t>
  </si>
  <si>
    <t>Other TIC expenditure (Post/Phone/Uniform/Utilities etc)</t>
  </si>
  <si>
    <t>Guildhall</t>
  </si>
  <si>
    <t>Cleaning</t>
  </si>
  <si>
    <t>Building Maintenance</t>
  </si>
  <si>
    <t>Business Rates</t>
  </si>
  <si>
    <t>Water</t>
  </si>
  <si>
    <t>Utilities</t>
  </si>
  <si>
    <t>Equipment Maintenance</t>
  </si>
  <si>
    <t>Wedding Licence renewals and marketing</t>
  </si>
  <si>
    <t>Admissions income</t>
  </si>
  <si>
    <t>Civic Hall</t>
  </si>
  <si>
    <t>Feed in Tariff</t>
  </si>
  <si>
    <t>Licences</t>
  </si>
  <si>
    <t>Paige Adams Grant towards Caretaking, Cleaning and Management costs</t>
  </si>
  <si>
    <t>Feed in tariff income and Water refund income</t>
  </si>
  <si>
    <t>Property Maintenance</t>
  </si>
  <si>
    <t>Guildhall Cottage Maintenance</t>
  </si>
  <si>
    <t>Flat 5a Loan repay</t>
  </si>
  <si>
    <t>Flat 5a Maintenance</t>
  </si>
  <si>
    <t>Guildhall Office Maintenance</t>
  </si>
  <si>
    <t>Museum Maintenance</t>
  </si>
  <si>
    <t>Museum Rent income</t>
  </si>
  <si>
    <t>Eastgate Clock Rental</t>
  </si>
  <si>
    <t>Cemetery</t>
  </si>
  <si>
    <t>Grounds Maintenance (Grass cutting and tree work)</t>
  </si>
  <si>
    <t xml:space="preserve">Chapel </t>
  </si>
  <si>
    <t>Open Spaces</t>
  </si>
  <si>
    <t>St Marys Churchyard (Walls and trees)</t>
  </si>
  <si>
    <t>Castle Meadow Maintenance and Water</t>
  </si>
  <si>
    <t>Castle Meadow and allotments income</t>
  </si>
  <si>
    <t>Precept and Income</t>
  </si>
  <si>
    <t>Bank Charges</t>
  </si>
  <si>
    <t xml:space="preserve">Precept and Income </t>
  </si>
  <si>
    <t>Council Tax Grant (only guaranteed until 19/20)</t>
  </si>
  <si>
    <t>Charity of Paige Adams RATE ABATEMENT</t>
  </si>
  <si>
    <t>Community Development</t>
  </si>
  <si>
    <t>Public Toilets</t>
  </si>
  <si>
    <t>Caring Town/Totnes Caring services</t>
  </si>
  <si>
    <t>Citizens Advice Service</t>
  </si>
  <si>
    <t>Neighbourhood Plan/Planning</t>
  </si>
  <si>
    <t>Community projects SHARED SPACE and public realm</t>
  </si>
  <si>
    <r>
      <t>Community Grants Scheme/</t>
    </r>
    <r>
      <rPr>
        <b/>
        <sz val="11"/>
        <rFont val="Arial"/>
        <family val="2"/>
      </rPr>
      <t>COVID 19</t>
    </r>
  </si>
  <si>
    <t xml:space="preserve">Arts and Culture and Events </t>
  </si>
  <si>
    <t>Heritage Support</t>
  </si>
  <si>
    <t>Climate Change/Green Travel</t>
  </si>
  <si>
    <t>TOTAL</t>
  </si>
  <si>
    <t>Reserves impact</t>
  </si>
  <si>
    <t>Visit Totnes Marketing and event sponsorship</t>
  </si>
  <si>
    <t>Subscriptions</t>
  </si>
  <si>
    <t>Professional Fees</t>
  </si>
  <si>
    <t>Website and IT</t>
  </si>
  <si>
    <t>Van Maintenance</t>
  </si>
  <si>
    <t>TMO Tools and Consumables</t>
  </si>
  <si>
    <t>Guildhall Cottage Income(£975 a month)</t>
  </si>
  <si>
    <t>20/21 YEAR END</t>
  </si>
  <si>
    <t>21/22 YEAR END</t>
  </si>
  <si>
    <t>Actual 31st March 2022 YEAR END</t>
  </si>
  <si>
    <t>Miscellaneous income</t>
  </si>
  <si>
    <t>Equipment sales</t>
  </si>
  <si>
    <t>Staff Training, Travel and Expenses</t>
  </si>
  <si>
    <t>Weddings &amp; Hire Income</t>
  </si>
  <si>
    <t>Cleaning and supplies</t>
  </si>
  <si>
    <t xml:space="preserve">Town Clocks </t>
  </si>
  <si>
    <t>Waste collection</t>
  </si>
  <si>
    <t xml:space="preserve">Cemetery Fees Income </t>
  </si>
  <si>
    <t>General Maintenance</t>
  </si>
  <si>
    <t>Community Grants( incl. S137 Funding)</t>
  </si>
  <si>
    <t>Grant Funding/Projects Income</t>
  </si>
  <si>
    <t>Mayoral Travel</t>
  </si>
  <si>
    <t>Bank Charges/Paypal fees</t>
  </si>
  <si>
    <t>Rental Property Management Fees</t>
  </si>
  <si>
    <t>see above</t>
  </si>
  <si>
    <t>see below</t>
  </si>
  <si>
    <t>Visit Totnes Guide and Website</t>
  </si>
  <si>
    <t>Public Realm and Community Assets Projects</t>
  </si>
  <si>
    <t>PUBLIC REALM and COMMUNITY ASSETS PROJECTS</t>
  </si>
  <si>
    <t>Annual total allocation</t>
  </si>
  <si>
    <t>Replacement plants and repairs to planters over the year</t>
  </si>
  <si>
    <t>ARTS AND CULTURE</t>
  </si>
  <si>
    <t>COMMUNITY OUTREACH</t>
  </si>
  <si>
    <t>Defibrillator Pads/Servicing</t>
  </si>
  <si>
    <t>NOTES</t>
  </si>
  <si>
    <t>BUDGET</t>
  </si>
  <si>
    <t>Works and Maintenance (Memorials, Paths, Fences)</t>
  </si>
  <si>
    <t>Misc &amp; Marketing Civic Hall</t>
  </si>
  <si>
    <t>Investment Income</t>
  </si>
  <si>
    <t xml:space="preserve">See breakdown below  </t>
  </si>
  <si>
    <t>See breakdown below</t>
  </si>
  <si>
    <t>No shop water income since 22/23 due to shop closing down</t>
  </si>
  <si>
    <t>Ceased in 22/23</t>
  </si>
  <si>
    <t>PWLB loan paid off in 22/23</t>
  </si>
  <si>
    <t>22/23 YEAR END</t>
  </si>
  <si>
    <t>Actual 31st March 2023 YEAR END</t>
  </si>
  <si>
    <t>2023/24</t>
  </si>
  <si>
    <t>PA grant for Easter Festival</t>
  </si>
  <si>
    <t xml:space="preserve">Community Projects </t>
  </si>
  <si>
    <t>Neighbourhood Plan</t>
  </si>
  <si>
    <t>Covered by grant funding income (see below)</t>
  </si>
  <si>
    <t>Flat 5a Rental Income</t>
  </si>
  <si>
    <t>Total actual general reserves as start of 2023/24</t>
  </si>
  <si>
    <t>Based on the current projected 2023/24 budget, year end reserve estimate</t>
  </si>
  <si>
    <t>2023/24 - proposed</t>
  </si>
  <si>
    <t>Totnes Gardens</t>
  </si>
  <si>
    <t>Public Seating and benches</t>
  </si>
  <si>
    <t>Planting of flowers/beds/new planters</t>
  </si>
  <si>
    <t>Christmas late nights</t>
  </si>
  <si>
    <t>Public art</t>
  </si>
  <si>
    <t>Bunting</t>
  </si>
  <si>
    <t>Christmas light switch on</t>
  </si>
  <si>
    <t>Civic Square Lights and Trees</t>
  </si>
  <si>
    <t>Totnes Directory Updates</t>
  </si>
  <si>
    <t>Facebook/Comms</t>
  </si>
  <si>
    <t>Increase in 23/24 to include Flat</t>
  </si>
  <si>
    <t>Included in Guildhall Maintenance from 23/24</t>
  </si>
  <si>
    <t>Only maintaining Eastgate clock from 23/24</t>
  </si>
  <si>
    <t>Eastgate lease ending 28/9/23</t>
  </si>
  <si>
    <t>Christmas lighting</t>
  </si>
  <si>
    <t>Based on tenders received</t>
  </si>
  <si>
    <t>Office Supplies &amp; Hospitality</t>
  </si>
  <si>
    <t>Budget Monitor - June 2023</t>
  </si>
  <si>
    <t>ACTUAL as of 30th June 2023</t>
  </si>
  <si>
    <t>Unlikely to spend budget</t>
  </si>
  <si>
    <t>Includes £680 backdated TIC rent</t>
  </si>
  <si>
    <t>Over spend due to heating maintenance work</t>
  </si>
  <si>
    <t>Already spent</t>
  </si>
  <si>
    <t>Christmas shop front competition</t>
  </si>
  <si>
    <t xml:space="preserve">Community Consultation </t>
  </si>
  <si>
    <t>Town meeting room hire</t>
  </si>
  <si>
    <r>
      <t>Agreed FC 3</t>
    </r>
    <r>
      <rPr>
        <vertAlign val="superscript"/>
        <sz val="11"/>
        <color rgb="FF000000"/>
        <rFont val="Calibri"/>
        <family val="2"/>
        <scheme val="minor"/>
      </rPr>
      <t>rd</t>
    </r>
    <r>
      <rPr>
        <sz val="11"/>
        <color rgb="FF000000"/>
        <rFont val="Calibri"/>
        <family val="2"/>
        <scheme val="minor"/>
      </rPr>
      <t xml:space="preserve"> July</t>
    </r>
  </si>
  <si>
    <t>Agreed FC 3rd July – see below</t>
  </si>
  <si>
    <t>£16864 expected overspend against agreed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</si>
</sst>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46" x14ac:knownFonts="1"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rgb="FF000000"/>
      <name val="Arial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</font>
    <font>
      <i/>
      <sz val="12"/>
      <color rgb="FF548135"/>
      <name val="Calibri"/>
      <family val="2"/>
    </font>
    <font>
      <i/>
      <sz val="18"/>
      <color rgb="FF548135"/>
      <name val="Calibri"/>
      <family val="2"/>
    </font>
    <font>
      <b/>
      <sz val="16"/>
      <color rgb="FF000000"/>
      <name val="Calibri"/>
      <family val="2"/>
    </font>
    <font>
      <b/>
      <sz val="11"/>
      <name val="Arial"/>
      <family val="2"/>
    </font>
    <font>
      <b/>
      <sz val="16"/>
      <color theme="1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i/>
      <sz val="12"/>
      <color rgb="FFAEABAB"/>
      <name val="Arial"/>
      <family val="2"/>
    </font>
    <font>
      <b/>
      <i/>
      <sz val="12"/>
      <color rgb="FFFF0000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b/>
      <i/>
      <sz val="14"/>
      <color rgb="FF000000"/>
      <name val="Calibri"/>
      <family val="2"/>
    </font>
    <font>
      <b/>
      <sz val="12"/>
      <name val="Calibri"/>
      <family val="2"/>
    </font>
    <font>
      <b/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2"/>
      <color theme="9" tint="-0.249977111117893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  <scheme val="minor"/>
    </font>
    <font>
      <b/>
      <i/>
      <sz val="16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rgb="FFE5E5E5"/>
      </patternFill>
    </fill>
    <fill>
      <patternFill patternType="solid">
        <fgColor theme="0"/>
        <bgColor theme="0"/>
      </patternFill>
    </fill>
    <fill>
      <patternFill patternType="solid">
        <fgColor rgb="FFC6E0B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5E5E5"/>
      </patternFill>
    </fill>
    <fill>
      <patternFill patternType="solid">
        <fgColor theme="8" tint="0.59999389629810485"/>
        <bgColor indexed="64"/>
      </patternFill>
    </fill>
    <fill>
      <patternFill patternType="gray125">
        <bgColor rgb="FFD9E1F2"/>
      </patternFill>
    </fill>
    <fill>
      <patternFill patternType="gray125">
        <bgColor theme="8" tint="0.59999389629810485"/>
      </patternFill>
    </fill>
    <fill>
      <patternFill patternType="gray125">
        <bgColor rgb="FF8EA9DB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4" tint="0.39997558519241921"/>
      </patternFill>
    </fill>
    <fill>
      <patternFill patternType="gray125">
        <bgColor rgb="FFFFFFFF"/>
      </patternFill>
    </fill>
    <fill>
      <patternFill patternType="solid">
        <fgColor rgb="FFF8CBAD"/>
        <bgColor indexed="64"/>
      </patternFill>
    </fill>
  </fills>
  <borders count="80">
    <border>
      <left/>
      <right/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 wrapText="1"/>
    </xf>
    <xf numFmtId="0" fontId="9" fillId="6" borderId="19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10" fillId="2" borderId="11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1" fontId="13" fillId="6" borderId="12" xfId="0" applyNumberFormat="1" applyFont="1" applyFill="1" applyBorder="1" applyAlignment="1">
      <alignment horizontal="center" vertical="center"/>
    </xf>
    <xf numFmtId="1" fontId="13" fillId="8" borderId="12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9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21" fillId="11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4" xfId="0" applyFont="1" applyBorder="1" applyAlignment="1">
      <alignment vertical="center" wrapText="1"/>
    </xf>
    <xf numFmtId="0" fontId="26" fillId="6" borderId="13" xfId="0" applyFont="1" applyFill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center"/>
    </xf>
    <xf numFmtId="1" fontId="9" fillId="6" borderId="20" xfId="0" applyNumberFormat="1" applyFont="1" applyFill="1" applyBorder="1" applyAlignment="1">
      <alignment horizontal="center" vertical="center"/>
    </xf>
    <xf numFmtId="1" fontId="9" fillId="8" borderId="19" xfId="0" applyNumberFormat="1" applyFont="1" applyFill="1" applyBorder="1" applyAlignment="1">
      <alignment horizontal="center" vertical="center"/>
    </xf>
    <xf numFmtId="164" fontId="16" fillId="6" borderId="7" xfId="0" applyNumberFormat="1" applyFont="1" applyFill="1" applyBorder="1" applyAlignment="1">
      <alignment horizontal="center" vertical="center"/>
    </xf>
    <xf numFmtId="164" fontId="16" fillId="12" borderId="40" xfId="0" applyNumberFormat="1" applyFont="1" applyFill="1" applyBorder="1" applyAlignment="1">
      <alignment horizontal="center" vertical="center"/>
    </xf>
    <xf numFmtId="164" fontId="9" fillId="6" borderId="20" xfId="0" applyNumberFormat="1" applyFont="1" applyFill="1" applyBorder="1" applyAlignment="1">
      <alignment horizontal="center" vertical="center"/>
    </xf>
    <xf numFmtId="164" fontId="9" fillId="8" borderId="19" xfId="0" applyNumberFormat="1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24" fillId="8" borderId="4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26" fillId="6" borderId="10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 wrapText="1"/>
    </xf>
    <xf numFmtId="0" fontId="24" fillId="8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24" fillId="8" borderId="3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164" fontId="8" fillId="0" borderId="0" xfId="0" applyNumberFormat="1" applyFont="1" applyAlignment="1">
      <alignment vertical="center"/>
    </xf>
    <xf numFmtId="0" fontId="8" fillId="2" borderId="15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2" borderId="45" xfId="0" applyFont="1" applyFill="1" applyBorder="1" applyAlignment="1">
      <alignment vertical="center" wrapText="1"/>
    </xf>
    <xf numFmtId="164" fontId="16" fillId="9" borderId="58" xfId="0" applyNumberFormat="1" applyFont="1" applyFill="1" applyBorder="1" applyAlignment="1">
      <alignment horizontal="center" vertical="center"/>
    </xf>
    <xf numFmtId="0" fontId="24" fillId="15" borderId="48" xfId="0" applyFont="1" applyFill="1" applyBorder="1" applyAlignment="1">
      <alignment horizontal="center" vertical="center"/>
    </xf>
    <xf numFmtId="0" fontId="24" fillId="15" borderId="49" xfId="0" applyFont="1" applyFill="1" applyBorder="1" applyAlignment="1">
      <alignment horizontal="center" vertical="center"/>
    </xf>
    <xf numFmtId="0" fontId="24" fillId="15" borderId="50" xfId="0" applyFont="1" applyFill="1" applyBorder="1" applyAlignment="1">
      <alignment horizontal="center" vertical="center"/>
    </xf>
    <xf numFmtId="0" fontId="32" fillId="15" borderId="51" xfId="0" applyFont="1" applyFill="1" applyBorder="1" applyAlignment="1">
      <alignment horizontal="center" vertical="center"/>
    </xf>
    <xf numFmtId="0" fontId="32" fillId="15" borderId="53" xfId="0" applyFont="1" applyFill="1" applyBorder="1" applyAlignment="1">
      <alignment horizontal="center" vertical="center"/>
    </xf>
    <xf numFmtId="0" fontId="24" fillId="15" borderId="55" xfId="0" applyFont="1" applyFill="1" applyBorder="1" applyAlignment="1">
      <alignment horizontal="center" vertical="center"/>
    </xf>
    <xf numFmtId="0" fontId="24" fillId="15" borderId="53" xfId="0" applyFont="1" applyFill="1" applyBorder="1" applyAlignment="1">
      <alignment horizontal="center" vertical="center"/>
    </xf>
    <xf numFmtId="1" fontId="33" fillId="15" borderId="49" xfId="0" applyNumberFormat="1" applyFont="1" applyFill="1" applyBorder="1" applyAlignment="1">
      <alignment horizontal="center" vertical="center"/>
    </xf>
    <xf numFmtId="1" fontId="32" fillId="15" borderId="51" xfId="0" applyNumberFormat="1" applyFont="1" applyFill="1" applyBorder="1" applyAlignment="1">
      <alignment horizontal="center" vertical="center"/>
    </xf>
    <xf numFmtId="0" fontId="24" fillId="15" borderId="57" xfId="0" applyFont="1" applyFill="1" applyBorder="1" applyAlignment="1">
      <alignment horizontal="center" vertical="center" wrapText="1"/>
    </xf>
    <xf numFmtId="0" fontId="24" fillId="15" borderId="49" xfId="0" applyFont="1" applyFill="1" applyBorder="1" applyAlignment="1">
      <alignment horizontal="center" vertical="center" wrapText="1"/>
    </xf>
    <xf numFmtId="0" fontId="24" fillId="15" borderId="48" xfId="0" applyFont="1" applyFill="1" applyBorder="1" applyAlignment="1">
      <alignment horizontal="center" vertical="center" wrapText="1"/>
    </xf>
    <xf numFmtId="0" fontId="34" fillId="15" borderId="49" xfId="0" applyFont="1" applyFill="1" applyBorder="1" applyAlignment="1">
      <alignment horizontal="center" vertical="center"/>
    </xf>
    <xf numFmtId="164" fontId="32" fillId="15" borderId="51" xfId="0" applyNumberFormat="1" applyFont="1" applyFill="1" applyBorder="1" applyAlignment="1">
      <alignment horizontal="center" vertical="center"/>
    </xf>
    <xf numFmtId="164" fontId="35" fillId="15" borderId="58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3" fillId="16" borderId="12" xfId="0" applyFont="1" applyFill="1" applyBorder="1" applyAlignment="1">
      <alignment horizontal="center" vertical="center"/>
    </xf>
    <xf numFmtId="0" fontId="24" fillId="17" borderId="49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24" fillId="17" borderId="50" xfId="0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/>
    </xf>
    <xf numFmtId="0" fontId="24" fillId="17" borderId="52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/>
    </xf>
    <xf numFmtId="0" fontId="24" fillId="17" borderId="48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/>
    </xf>
    <xf numFmtId="0" fontId="26" fillId="16" borderId="13" xfId="0" applyFont="1" applyFill="1" applyBorder="1" applyAlignment="1">
      <alignment horizontal="center" vertical="center"/>
    </xf>
    <xf numFmtId="0" fontId="34" fillId="17" borderId="49" xfId="0" applyFont="1" applyFill="1" applyBorder="1" applyAlignment="1">
      <alignment horizontal="center" vertical="center"/>
    </xf>
    <xf numFmtId="0" fontId="26" fillId="18" borderId="12" xfId="0" applyFont="1" applyFill="1" applyBorder="1" applyAlignment="1">
      <alignment horizontal="center" vertical="center"/>
    </xf>
    <xf numFmtId="0" fontId="3" fillId="19" borderId="47" xfId="0" applyFont="1" applyFill="1" applyBorder="1" applyAlignment="1">
      <alignment horizontal="center" vertical="center" wrapText="1"/>
    </xf>
    <xf numFmtId="0" fontId="3" fillId="19" borderId="49" xfId="0" applyFont="1" applyFill="1" applyBorder="1" applyAlignment="1">
      <alignment horizontal="center" vertical="center"/>
    </xf>
    <xf numFmtId="0" fontId="24" fillId="19" borderId="49" xfId="0" applyFont="1" applyFill="1" applyBorder="1" applyAlignment="1">
      <alignment horizontal="center" vertical="center"/>
    </xf>
    <xf numFmtId="0" fontId="3" fillId="19" borderId="50" xfId="0" applyFont="1" applyFill="1" applyBorder="1" applyAlignment="1">
      <alignment horizontal="center" vertical="center"/>
    </xf>
    <xf numFmtId="0" fontId="9" fillId="19" borderId="51" xfId="0" applyFont="1" applyFill="1" applyBorder="1" applyAlignment="1">
      <alignment horizontal="center" vertical="center"/>
    </xf>
    <xf numFmtId="0" fontId="3" fillId="19" borderId="51" xfId="0" applyFont="1" applyFill="1" applyBorder="1" applyAlignment="1">
      <alignment horizontal="center" vertical="center" wrapText="1"/>
    </xf>
    <xf numFmtId="0" fontId="3" fillId="19" borderId="48" xfId="0" applyFont="1" applyFill="1" applyBorder="1" applyAlignment="1">
      <alignment horizontal="center" vertical="center"/>
    </xf>
    <xf numFmtId="0" fontId="9" fillId="19" borderId="53" xfId="0" applyFont="1" applyFill="1" applyBorder="1" applyAlignment="1">
      <alignment horizontal="center" vertical="center"/>
    </xf>
    <xf numFmtId="0" fontId="3" fillId="19" borderId="54" xfId="0" applyFont="1" applyFill="1" applyBorder="1" applyAlignment="1">
      <alignment horizontal="center" vertical="center" wrapText="1"/>
    </xf>
    <xf numFmtId="0" fontId="3" fillId="19" borderId="55" xfId="0" applyFont="1" applyFill="1" applyBorder="1" applyAlignment="1">
      <alignment horizontal="center" vertical="center"/>
    </xf>
    <xf numFmtId="0" fontId="3" fillId="19" borderId="53" xfId="0" applyFont="1" applyFill="1" applyBorder="1" applyAlignment="1">
      <alignment horizontal="center" vertical="center"/>
    </xf>
    <xf numFmtId="0" fontId="3" fillId="19" borderId="56" xfId="0" applyFont="1" applyFill="1" applyBorder="1" applyAlignment="1">
      <alignment horizontal="center" vertical="center" wrapText="1"/>
    </xf>
    <xf numFmtId="1" fontId="13" fillId="19" borderId="49" xfId="0" applyNumberFormat="1" applyFont="1" applyFill="1" applyBorder="1" applyAlignment="1">
      <alignment horizontal="center" vertical="center"/>
    </xf>
    <xf numFmtId="1" fontId="9" fillId="19" borderId="51" xfId="0" applyNumberFormat="1" applyFont="1" applyFill="1" applyBorder="1" applyAlignment="1">
      <alignment horizontal="center" vertical="center"/>
    </xf>
    <xf numFmtId="0" fontId="3" fillId="19" borderId="57" xfId="0" applyFont="1" applyFill="1" applyBorder="1" applyAlignment="1">
      <alignment horizontal="center" vertical="center" wrapText="1"/>
    </xf>
    <xf numFmtId="0" fontId="3" fillId="19" borderId="49" xfId="0" applyFont="1" applyFill="1" applyBorder="1" applyAlignment="1">
      <alignment horizontal="center" vertical="center" wrapText="1"/>
    </xf>
    <xf numFmtId="0" fontId="3" fillId="19" borderId="48" xfId="0" applyFont="1" applyFill="1" applyBorder="1" applyAlignment="1">
      <alignment horizontal="center" vertical="center" wrapText="1"/>
    </xf>
    <xf numFmtId="164" fontId="9" fillId="19" borderId="51" xfId="0" applyNumberFormat="1" applyFont="1" applyFill="1" applyBorder="1" applyAlignment="1">
      <alignment horizontal="center" vertical="center"/>
    </xf>
    <xf numFmtId="0" fontId="3" fillId="20" borderId="50" xfId="0" applyFont="1" applyFill="1" applyBorder="1" applyAlignment="1">
      <alignment horizontal="center" vertical="center"/>
    </xf>
    <xf numFmtId="0" fontId="3" fillId="20" borderId="49" xfId="0" applyFont="1" applyFill="1" applyBorder="1" applyAlignment="1">
      <alignment horizontal="center" vertical="center"/>
    </xf>
    <xf numFmtId="0" fontId="3" fillId="20" borderId="52" xfId="0" applyFont="1" applyFill="1" applyBorder="1" applyAlignment="1">
      <alignment horizontal="center" vertical="center"/>
    </xf>
    <xf numFmtId="0" fontId="3" fillId="20" borderId="48" xfId="0" applyFont="1" applyFill="1" applyBorder="1" applyAlignment="1">
      <alignment horizontal="center" vertical="center"/>
    </xf>
    <xf numFmtId="0" fontId="26" fillId="20" borderId="49" xfId="0" applyFont="1" applyFill="1" applyBorder="1" applyAlignment="1">
      <alignment horizontal="center" vertical="center"/>
    </xf>
    <xf numFmtId="0" fontId="24" fillId="19" borderId="48" xfId="0" applyFont="1" applyFill="1" applyBorder="1" applyAlignment="1">
      <alignment horizontal="center" vertical="center"/>
    </xf>
    <xf numFmtId="0" fontId="24" fillId="19" borderId="50" xfId="0" applyFont="1" applyFill="1" applyBorder="1" applyAlignment="1">
      <alignment horizontal="center" vertical="center"/>
    </xf>
    <xf numFmtId="0" fontId="24" fillId="19" borderId="48" xfId="0" applyFont="1" applyFill="1" applyBorder="1" applyAlignment="1">
      <alignment horizontal="center" vertical="center" wrapText="1"/>
    </xf>
    <xf numFmtId="0" fontId="34" fillId="19" borderId="49" xfId="0" applyFont="1" applyFill="1" applyBorder="1" applyAlignment="1">
      <alignment horizontal="center" vertical="center"/>
    </xf>
    <xf numFmtId="0" fontId="38" fillId="0" borderId="58" xfId="0" applyFont="1" applyBorder="1" applyAlignment="1">
      <alignment vertical="center" wrapText="1"/>
    </xf>
    <xf numFmtId="0" fontId="38" fillId="0" borderId="64" xfId="0" applyFont="1" applyBorder="1" applyAlignment="1">
      <alignment horizontal="right" vertical="center" wrapText="1"/>
    </xf>
    <xf numFmtId="0" fontId="37" fillId="5" borderId="65" xfId="0" applyFont="1" applyFill="1" applyBorder="1" applyAlignment="1">
      <alignment horizontal="center" vertical="center" wrapText="1"/>
    </xf>
    <xf numFmtId="0" fontId="38" fillId="22" borderId="58" xfId="0" applyFont="1" applyFill="1" applyBorder="1" applyAlignment="1">
      <alignment vertical="center" wrapText="1"/>
    </xf>
    <xf numFmtId="0" fontId="36" fillId="22" borderId="63" xfId="0" applyFont="1" applyFill="1" applyBorder="1" applyAlignment="1">
      <alignment vertical="center" wrapText="1"/>
    </xf>
    <xf numFmtId="0" fontId="36" fillId="0" borderId="44" xfId="0" applyFont="1" applyBorder="1" applyAlignment="1">
      <alignment horizontal="right" vertical="center" wrapText="1"/>
    </xf>
    <xf numFmtId="0" fontId="36" fillId="0" borderId="58" xfId="0" applyFont="1" applyBorder="1" applyAlignment="1">
      <alignment vertical="center" wrapText="1"/>
    </xf>
    <xf numFmtId="0" fontId="36" fillId="0" borderId="64" xfId="0" applyFont="1" applyBorder="1" applyAlignment="1">
      <alignment horizontal="right" vertical="center" wrapText="1"/>
    </xf>
    <xf numFmtId="0" fontId="26" fillId="6" borderId="66" xfId="0" applyFont="1" applyFill="1" applyBorder="1" applyAlignment="1">
      <alignment horizontal="center" vertical="center"/>
    </xf>
    <xf numFmtId="0" fontId="3" fillId="19" borderId="67" xfId="0" applyFont="1" applyFill="1" applyBorder="1" applyAlignment="1">
      <alignment horizontal="center" vertical="center" wrapText="1"/>
    </xf>
    <xf numFmtId="0" fontId="0" fillId="5" borderId="59" xfId="0" applyFill="1" applyBorder="1" applyAlignment="1">
      <alignment vertical="center" wrapText="1"/>
    </xf>
    <xf numFmtId="0" fontId="0" fillId="5" borderId="60" xfId="0" applyFill="1" applyBorder="1" applyAlignment="1">
      <alignment horizontal="center" vertical="center" wrapText="1"/>
    </xf>
    <xf numFmtId="1" fontId="3" fillId="19" borderId="49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vertical="center" wrapText="1"/>
    </xf>
    <xf numFmtId="0" fontId="37" fillId="0" borderId="61" xfId="0" applyFont="1" applyFill="1" applyBorder="1" applyAlignment="1">
      <alignment horizontal="left" vertical="center" wrapText="1"/>
    </xf>
    <xf numFmtId="0" fontId="37" fillId="0" borderId="62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5" fillId="5" borderId="68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vertical="center" wrapText="1"/>
    </xf>
    <xf numFmtId="0" fontId="6" fillId="2" borderId="70" xfId="0" applyFont="1" applyFill="1" applyBorder="1" applyAlignment="1">
      <alignment vertical="center" wrapText="1"/>
    </xf>
    <xf numFmtId="0" fontId="6" fillId="2" borderId="71" xfId="0" applyFont="1" applyFill="1" applyBorder="1" applyAlignment="1">
      <alignment vertical="center" wrapText="1"/>
    </xf>
    <xf numFmtId="0" fontId="29" fillId="2" borderId="71" xfId="0" applyFont="1" applyFill="1" applyBorder="1" applyAlignment="1">
      <alignment vertical="center" wrapText="1"/>
    </xf>
    <xf numFmtId="0" fontId="29" fillId="0" borderId="71" xfId="0" applyFont="1" applyBorder="1" applyAlignment="1">
      <alignment vertical="center" wrapText="1"/>
    </xf>
    <xf numFmtId="0" fontId="5" fillId="14" borderId="28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vertical="center" wrapText="1"/>
    </xf>
    <xf numFmtId="0" fontId="6" fillId="0" borderId="70" xfId="0" applyFont="1" applyBorder="1" applyAlignment="1">
      <alignment vertical="center" wrapText="1"/>
    </xf>
    <xf numFmtId="0" fontId="29" fillId="0" borderId="70" xfId="0" applyFont="1" applyBorder="1" applyAlignment="1">
      <alignment vertical="center" wrapText="1"/>
    </xf>
    <xf numFmtId="0" fontId="6" fillId="11" borderId="70" xfId="0" applyFont="1" applyFill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29" fillId="0" borderId="7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11" fillId="0" borderId="70" xfId="0" applyFont="1" applyBorder="1" applyAlignment="1">
      <alignment vertical="center" wrapText="1"/>
    </xf>
    <xf numFmtId="0" fontId="11" fillId="0" borderId="71" xfId="0" applyFont="1" applyBorder="1" applyAlignment="1">
      <alignment vertical="center" wrapText="1"/>
    </xf>
    <xf numFmtId="0" fontId="6" fillId="2" borderId="72" xfId="0" applyFont="1" applyFill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29" fillId="0" borderId="74" xfId="0" applyFont="1" applyBorder="1" applyAlignment="1">
      <alignment vertical="center" wrapText="1"/>
    </xf>
    <xf numFmtId="0" fontId="8" fillId="0" borderId="71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5" fillId="11" borderId="28" xfId="0" applyFont="1" applyFill="1" applyBorder="1" applyAlignment="1">
      <alignment vertical="center" wrapText="1"/>
    </xf>
    <xf numFmtId="0" fontId="15" fillId="0" borderId="75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76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13" borderId="76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2" fillId="1" borderId="78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1" borderId="10" xfId="0" applyFont="1" applyFill="1" applyBorder="1" applyAlignment="1">
      <alignment horizontal="center" vertical="center"/>
    </xf>
    <xf numFmtId="0" fontId="25" fillId="2" borderId="77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5" fillId="2" borderId="78" xfId="0" applyFont="1" applyFill="1" applyBorder="1" applyAlignment="1">
      <alignment horizontal="center" vertical="center"/>
    </xf>
    <xf numFmtId="0" fontId="25" fillId="2" borderId="76" xfId="0" applyFont="1" applyFill="1" applyBorder="1" applyAlignment="1">
      <alignment horizontal="center" vertical="center"/>
    </xf>
    <xf numFmtId="1" fontId="25" fillId="2" borderId="13" xfId="0" applyNumberFormat="1" applyFont="1" applyFill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0" fontId="25" fillId="21" borderId="17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3" borderId="79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5" fillId="1" borderId="13" xfId="0" applyFont="1" applyFill="1" applyBorder="1" applyAlignment="1">
      <alignment horizontal="center" vertical="center"/>
    </xf>
    <xf numFmtId="0" fontId="25" fillId="1" borderId="17" xfId="0" applyFont="1" applyFill="1" applyBorder="1" applyAlignment="1">
      <alignment horizontal="center" vertical="center"/>
    </xf>
    <xf numFmtId="0" fontId="28" fillId="1" borderId="10" xfId="0" applyFont="1" applyFill="1" applyBorder="1" applyAlignment="1">
      <alignment horizontal="center"/>
    </xf>
    <xf numFmtId="1" fontId="3" fillId="6" borderId="12" xfId="0" applyNumberFormat="1" applyFont="1" applyFill="1" applyBorder="1" applyAlignment="1">
      <alignment horizontal="center" vertical="center"/>
    </xf>
    <xf numFmtId="1" fontId="24" fillId="15" borderId="49" xfId="0" applyNumberFormat="1" applyFont="1" applyFill="1" applyBorder="1" applyAlignment="1">
      <alignment horizontal="center" vertical="center"/>
    </xf>
    <xf numFmtId="1" fontId="3" fillId="8" borderId="12" xfId="0" applyNumberFormat="1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17" xfId="0" applyFont="1" applyFill="1" applyBorder="1" applyAlignment="1">
      <alignment horizontal="center" vertical="center"/>
    </xf>
    <xf numFmtId="0" fontId="2" fillId="21" borderId="7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0" fillId="0" borderId="64" xfId="0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0" fillId="0" borderId="0" xfId="0" applyFill="1"/>
    <xf numFmtId="0" fontId="40" fillId="0" borderId="0" xfId="0" applyFont="1" applyFill="1" applyBorder="1" applyAlignment="1">
      <alignment vertical="center" wrapText="1"/>
    </xf>
    <xf numFmtId="0" fontId="41" fillId="0" borderId="58" xfId="0" applyFont="1" applyFill="1" applyBorder="1" applyAlignment="1">
      <alignment vertical="center" wrapText="1"/>
    </xf>
    <xf numFmtId="0" fontId="41" fillId="0" borderId="43" xfId="0" applyFont="1" applyFill="1" applyBorder="1" applyAlignment="1">
      <alignment horizontal="right" vertical="center" wrapText="1"/>
    </xf>
    <xf numFmtId="0" fontId="41" fillId="0" borderId="63" xfId="0" applyFont="1" applyBorder="1" applyAlignment="1">
      <alignment vertical="center" wrapText="1"/>
    </xf>
    <xf numFmtId="0" fontId="41" fillId="0" borderId="63" xfId="0" applyFont="1" applyBorder="1" applyAlignment="1">
      <alignment horizontal="right" wrapText="1"/>
    </xf>
    <xf numFmtId="0" fontId="41" fillId="0" borderId="63" xfId="0" applyFont="1" applyBorder="1" applyAlignment="1">
      <alignment horizontal="right" vertical="center" wrapText="1"/>
    </xf>
    <xf numFmtId="0" fontId="0" fillId="5" borderId="63" xfId="0" applyFill="1" applyBorder="1" applyAlignment="1">
      <alignment vertical="center" wrapText="1"/>
    </xf>
    <xf numFmtId="0" fontId="37" fillId="0" borderId="61" xfId="0" applyFont="1" applyFill="1" applyBorder="1" applyAlignment="1">
      <alignment vertical="center" wrapText="1"/>
    </xf>
    <xf numFmtId="0" fontId="37" fillId="0" borderId="62" xfId="0" applyFont="1" applyFill="1" applyBorder="1" applyAlignment="1">
      <alignment vertical="center" wrapText="1"/>
    </xf>
    <xf numFmtId="0" fontId="43" fillId="22" borderId="58" xfId="0" applyFont="1" applyFill="1" applyBorder="1" applyAlignment="1">
      <alignment vertical="center" wrapText="1"/>
    </xf>
    <xf numFmtId="0" fontId="31" fillId="0" borderId="58" xfId="0" applyFont="1" applyBorder="1" applyAlignment="1">
      <alignment vertical="center" wrapText="1"/>
    </xf>
    <xf numFmtId="0" fontId="43" fillId="0" borderId="58" xfId="0" applyFont="1" applyBorder="1" applyAlignment="1">
      <alignment vertical="center" wrapText="1"/>
    </xf>
    <xf numFmtId="0" fontId="43" fillId="0" borderId="43" xfId="0" applyFont="1" applyBorder="1" applyAlignment="1">
      <alignment horizontal="right" vertical="center" wrapText="1"/>
    </xf>
    <xf numFmtId="0" fontId="31" fillId="0" borderId="43" xfId="0" applyFont="1" applyBorder="1" applyAlignment="1">
      <alignment horizontal="right" vertical="center" wrapText="1"/>
    </xf>
    <xf numFmtId="0" fontId="44" fillId="0" borderId="0" xfId="0" applyFont="1"/>
    <xf numFmtId="0" fontId="31" fillId="0" borderId="58" xfId="0" applyFont="1" applyFill="1" applyBorder="1" applyAlignment="1">
      <alignment vertical="center" wrapText="1"/>
    </xf>
    <xf numFmtId="0" fontId="31" fillId="0" borderId="43" xfId="0" applyFont="1" applyFill="1" applyBorder="1" applyAlignment="1">
      <alignment horizontal="right" vertical="center" wrapText="1"/>
    </xf>
    <xf numFmtId="0" fontId="37" fillId="0" borderId="61" xfId="0" applyFont="1" applyFill="1" applyBorder="1" applyAlignment="1">
      <alignment horizontal="left" vertical="center" wrapText="1"/>
    </xf>
    <xf numFmtId="0" fontId="37" fillId="0" borderId="62" xfId="0" applyFont="1" applyFill="1" applyBorder="1" applyAlignment="1">
      <alignment horizontal="left" vertical="center" wrapText="1"/>
    </xf>
    <xf numFmtId="0" fontId="42" fillId="0" borderId="61" xfId="0" applyFont="1" applyFill="1" applyBorder="1" applyAlignment="1">
      <alignment vertical="center" wrapText="1"/>
    </xf>
    <xf numFmtId="0" fontId="42" fillId="0" borderId="62" xfId="0" applyFont="1" applyFill="1" applyBorder="1" applyAlignment="1">
      <alignment vertical="center" wrapText="1"/>
    </xf>
    <xf numFmtId="0" fontId="38" fillId="0" borderId="61" xfId="0" applyFont="1" applyBorder="1" applyAlignment="1">
      <alignment vertical="center" wrapText="1"/>
    </xf>
    <xf numFmtId="0" fontId="38" fillId="0" borderId="62" xfId="0" applyFont="1" applyBorder="1" applyAlignment="1">
      <alignment vertical="center" wrapText="1"/>
    </xf>
    <xf numFmtId="0" fontId="37" fillId="0" borderId="61" xfId="0" applyFont="1" applyFill="1" applyBorder="1" applyAlignment="1">
      <alignment vertical="center" wrapText="1"/>
    </xf>
    <xf numFmtId="0" fontId="37" fillId="0" borderId="62" xfId="0" applyFont="1" applyFill="1" applyBorder="1" applyAlignment="1">
      <alignment vertical="center" wrapText="1"/>
    </xf>
    <xf numFmtId="0" fontId="0" fillId="5" borderId="61" xfId="0" applyFill="1" applyBorder="1" applyAlignment="1">
      <alignment horizontal="center" vertical="center" wrapText="1"/>
    </xf>
    <xf numFmtId="0" fontId="0" fillId="5" borderId="62" xfId="0" applyFill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37" fillId="0" borderId="61" xfId="0" applyFont="1" applyBorder="1" applyAlignment="1">
      <alignment vertical="center" wrapText="1"/>
    </xf>
    <xf numFmtId="0" fontId="37" fillId="0" borderId="62" xfId="0" applyFont="1" applyBorder="1" applyAlignment="1">
      <alignment vertical="center" wrapText="1"/>
    </xf>
    <xf numFmtId="0" fontId="36" fillId="0" borderId="61" xfId="0" applyFont="1" applyBorder="1" applyAlignment="1">
      <alignment vertical="center" wrapText="1"/>
    </xf>
    <xf numFmtId="0" fontId="36" fillId="0" borderId="62" xfId="0" applyFont="1" applyBorder="1" applyAlignment="1">
      <alignment vertical="center" wrapText="1"/>
    </xf>
    <xf numFmtId="0" fontId="37" fillId="5" borderId="61" xfId="0" applyFont="1" applyFill="1" applyBorder="1" applyAlignment="1">
      <alignment horizontal="center" vertical="center" wrapText="1"/>
    </xf>
    <xf numFmtId="0" fontId="37" fillId="5" borderId="62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vertical="center" wrapText="1"/>
    </xf>
    <xf numFmtId="0" fontId="39" fillId="0" borderId="62" xfId="0" applyFont="1" applyFill="1" applyBorder="1" applyAlignment="1">
      <alignment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6" fontId="23" fillId="0" borderId="2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64" fontId="9" fillId="7" borderId="37" xfId="0" applyNumberFormat="1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66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26" fillId="16" borderId="17" xfId="0" applyFont="1" applyFill="1" applyBorder="1" applyAlignment="1">
      <alignment horizontal="center" vertical="center"/>
    </xf>
    <xf numFmtId="0" fontId="27" fillId="16" borderId="10" xfId="0" applyFont="1" applyFill="1" applyBorder="1" applyAlignment="1">
      <alignment horizontal="center"/>
    </xf>
    <xf numFmtId="0" fontId="34" fillId="17" borderId="50" xfId="0" applyFont="1" applyFill="1" applyBorder="1" applyAlignment="1">
      <alignment horizontal="center" vertical="center"/>
    </xf>
    <xf numFmtId="0" fontId="30" fillId="17" borderId="48" xfId="0" applyFont="1" applyFill="1" applyBorder="1" applyAlignment="1">
      <alignment horizontal="center"/>
    </xf>
    <xf numFmtId="0" fontId="26" fillId="18" borderId="16" xfId="0" applyFont="1" applyFill="1" applyBorder="1" applyAlignment="1">
      <alignment horizontal="center" vertical="center"/>
    </xf>
    <xf numFmtId="0" fontId="27" fillId="18" borderId="9" xfId="0" applyFont="1" applyFill="1" applyBorder="1" applyAlignment="1">
      <alignment horizontal="center"/>
    </xf>
    <xf numFmtId="0" fontId="26" fillId="20" borderId="50" xfId="0" applyFont="1" applyFill="1" applyBorder="1" applyAlignment="1">
      <alignment horizontal="center" vertical="center"/>
    </xf>
    <xf numFmtId="0" fontId="26" fillId="20" borderId="4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50"/>
  <sheetViews>
    <sheetView tabSelected="1" topLeftCell="A100" zoomScaleNormal="100" workbookViewId="0">
      <selection activeCell="F122" sqref="F122"/>
    </sheetView>
  </sheetViews>
  <sheetFormatPr defaultRowHeight="15" x14ac:dyDescent="0.25"/>
  <cols>
    <col min="1" max="1" width="51.28515625" customWidth="1"/>
    <col min="2" max="3" width="23" customWidth="1"/>
    <col min="4" max="5" width="19.42578125" customWidth="1"/>
    <col min="6" max="6" width="19.7109375" customWidth="1"/>
    <col min="7" max="8" width="17.5703125" customWidth="1"/>
    <col min="9" max="9" width="54.140625" customWidth="1"/>
  </cols>
  <sheetData>
    <row r="1" spans="1:9" ht="27" thickBot="1" x14ac:dyDescent="0.3">
      <c r="A1" s="1" t="s">
        <v>148</v>
      </c>
      <c r="B1" s="189" t="s">
        <v>83</v>
      </c>
      <c r="C1" s="189" t="s">
        <v>84</v>
      </c>
      <c r="D1" s="189" t="s">
        <v>120</v>
      </c>
      <c r="E1" s="306" t="s">
        <v>122</v>
      </c>
      <c r="F1" s="307"/>
      <c r="G1" s="307"/>
      <c r="H1" s="308"/>
      <c r="I1" s="2" t="s">
        <v>0</v>
      </c>
    </row>
    <row r="2" spans="1:9" ht="32.25" thickBot="1" x14ac:dyDescent="0.3">
      <c r="A2" s="161" t="s">
        <v>1</v>
      </c>
      <c r="B2" s="190" t="s">
        <v>13</v>
      </c>
      <c r="C2" s="190" t="s">
        <v>85</v>
      </c>
      <c r="D2" s="190" t="s">
        <v>121</v>
      </c>
      <c r="E2" s="73" t="s">
        <v>2</v>
      </c>
      <c r="F2" s="74" t="s">
        <v>3</v>
      </c>
      <c r="G2" s="75" t="s">
        <v>149</v>
      </c>
      <c r="H2" s="116" t="s">
        <v>4</v>
      </c>
      <c r="I2" s="4"/>
    </row>
    <row r="3" spans="1:9" ht="16.5" thickTop="1" x14ac:dyDescent="0.25">
      <c r="A3" s="162" t="s">
        <v>5</v>
      </c>
      <c r="B3" s="191">
        <v>246894</v>
      </c>
      <c r="C3" s="192">
        <v>294138</v>
      </c>
      <c r="D3" s="192">
        <v>350889</v>
      </c>
      <c r="E3" s="5">
        <v>411865</v>
      </c>
      <c r="F3" s="85">
        <v>412023</v>
      </c>
      <c r="G3" s="6">
        <v>95618</v>
      </c>
      <c r="H3" s="139">
        <v>412023</v>
      </c>
      <c r="I3" s="19"/>
    </row>
    <row r="4" spans="1:9" ht="15.75" x14ac:dyDescent="0.25">
      <c r="A4" s="163" t="s">
        <v>88</v>
      </c>
      <c r="B4" s="193">
        <v>2287</v>
      </c>
      <c r="C4" s="55">
        <v>4244</v>
      </c>
      <c r="D4" s="55">
        <v>2988</v>
      </c>
      <c r="E4" s="7">
        <v>3500</v>
      </c>
      <c r="F4" s="86">
        <v>3500</v>
      </c>
      <c r="G4" s="8">
        <v>1615</v>
      </c>
      <c r="H4" s="117">
        <v>3500</v>
      </c>
      <c r="I4" s="79"/>
    </row>
    <row r="5" spans="1:9" ht="15.75" x14ac:dyDescent="0.25">
      <c r="A5" s="163" t="s">
        <v>6</v>
      </c>
      <c r="B5" s="193">
        <v>2575</v>
      </c>
      <c r="C5" s="55">
        <v>1930</v>
      </c>
      <c r="D5" s="55">
        <v>984</v>
      </c>
      <c r="E5" s="7">
        <v>2750</v>
      </c>
      <c r="F5" s="86">
        <v>2750</v>
      </c>
      <c r="G5" s="8">
        <v>0</v>
      </c>
      <c r="H5" s="117">
        <v>2750</v>
      </c>
      <c r="I5" s="9"/>
    </row>
    <row r="6" spans="1:9" ht="15.75" x14ac:dyDescent="0.25">
      <c r="A6" s="163" t="s">
        <v>7</v>
      </c>
      <c r="B6" s="193">
        <v>2343</v>
      </c>
      <c r="C6" s="55">
        <v>2932</v>
      </c>
      <c r="D6" s="55">
        <v>2984</v>
      </c>
      <c r="E6" s="7">
        <v>3500</v>
      </c>
      <c r="F6" s="86">
        <v>3500</v>
      </c>
      <c r="G6" s="8">
        <v>627</v>
      </c>
      <c r="H6" s="117">
        <v>3500</v>
      </c>
      <c r="I6" s="10"/>
    </row>
    <row r="7" spans="1:9" ht="15.75" x14ac:dyDescent="0.25">
      <c r="A7" s="163" t="s">
        <v>147</v>
      </c>
      <c r="B7" s="193">
        <v>1564</v>
      </c>
      <c r="C7" s="55">
        <v>1100</v>
      </c>
      <c r="D7" s="55">
        <v>1370</v>
      </c>
      <c r="E7" s="7">
        <v>2300</v>
      </c>
      <c r="F7" s="86">
        <v>2300</v>
      </c>
      <c r="G7" s="8">
        <v>267</v>
      </c>
      <c r="H7" s="117">
        <v>2300</v>
      </c>
      <c r="I7" s="10"/>
    </row>
    <row r="8" spans="1:9" ht="15.75" x14ac:dyDescent="0.25">
      <c r="A8" s="163" t="s">
        <v>8</v>
      </c>
      <c r="B8" s="193">
        <v>1496</v>
      </c>
      <c r="C8" s="55">
        <v>1536</v>
      </c>
      <c r="D8" s="55">
        <v>1575</v>
      </c>
      <c r="E8" s="7">
        <v>1600</v>
      </c>
      <c r="F8" s="86">
        <v>1600</v>
      </c>
      <c r="G8" s="8">
        <v>333</v>
      </c>
      <c r="H8" s="117">
        <v>1600</v>
      </c>
      <c r="I8" s="10"/>
    </row>
    <row r="9" spans="1:9" ht="15.75" x14ac:dyDescent="0.25">
      <c r="A9" s="163" t="s">
        <v>77</v>
      </c>
      <c r="B9" s="243"/>
      <c r="C9" s="55">
        <v>4463</v>
      </c>
      <c r="D9" s="55">
        <v>4191</v>
      </c>
      <c r="E9" s="7">
        <v>4400</v>
      </c>
      <c r="F9" s="86">
        <v>4400</v>
      </c>
      <c r="G9" s="8">
        <v>2458</v>
      </c>
      <c r="H9" s="117">
        <v>4400</v>
      </c>
      <c r="I9" s="80"/>
    </row>
    <row r="10" spans="1:9" ht="15.75" x14ac:dyDescent="0.25">
      <c r="A10" s="163" t="s">
        <v>78</v>
      </c>
      <c r="B10" s="243"/>
      <c r="C10" s="55">
        <v>53812</v>
      </c>
      <c r="D10" s="55">
        <v>15062</v>
      </c>
      <c r="E10" s="7">
        <v>10000</v>
      </c>
      <c r="F10" s="86">
        <v>10000</v>
      </c>
      <c r="G10" s="8">
        <v>960</v>
      </c>
      <c r="H10" s="118">
        <v>10000</v>
      </c>
      <c r="I10" s="81"/>
    </row>
    <row r="11" spans="1:9" ht="15.75" x14ac:dyDescent="0.25">
      <c r="A11" s="163" t="s">
        <v>9</v>
      </c>
      <c r="B11" s="193">
        <v>7431</v>
      </c>
      <c r="C11" s="55">
        <v>7514</v>
      </c>
      <c r="D11" s="55">
        <v>26105</v>
      </c>
      <c r="E11" s="7">
        <v>29000</v>
      </c>
      <c r="F11" s="86">
        <v>29000</v>
      </c>
      <c r="G11" s="8">
        <v>30328</v>
      </c>
      <c r="H11" s="118">
        <v>31000</v>
      </c>
      <c r="I11" s="9"/>
    </row>
    <row r="12" spans="1:9" ht="15.75" x14ac:dyDescent="0.25">
      <c r="A12" s="163" t="s">
        <v>79</v>
      </c>
      <c r="B12" s="243"/>
      <c r="C12" s="55">
        <v>3696</v>
      </c>
      <c r="D12" s="55">
        <v>4618</v>
      </c>
      <c r="E12" s="7">
        <v>7500</v>
      </c>
      <c r="F12" s="86">
        <v>7500</v>
      </c>
      <c r="G12" s="8">
        <v>965</v>
      </c>
      <c r="H12" s="117">
        <v>7500</v>
      </c>
      <c r="I12" s="10"/>
    </row>
    <row r="13" spans="1:9" ht="15.75" x14ac:dyDescent="0.25">
      <c r="A13" s="163" t="s">
        <v>10</v>
      </c>
      <c r="B13" s="193">
        <v>5082</v>
      </c>
      <c r="C13" s="55">
        <v>1999</v>
      </c>
      <c r="D13" s="55">
        <v>1412</v>
      </c>
      <c r="E13" s="7">
        <v>15000</v>
      </c>
      <c r="F13" s="86">
        <v>15000</v>
      </c>
      <c r="G13" s="8">
        <v>1886</v>
      </c>
      <c r="H13" s="117">
        <v>10000</v>
      </c>
      <c r="I13" s="9" t="s">
        <v>150</v>
      </c>
    </row>
    <row r="14" spans="1:9" ht="15.75" x14ac:dyDescent="0.25">
      <c r="A14" s="164" t="s">
        <v>80</v>
      </c>
      <c r="B14" s="244"/>
      <c r="C14" s="195">
        <v>258</v>
      </c>
      <c r="D14" s="195">
        <v>207</v>
      </c>
      <c r="E14" s="11">
        <v>1325</v>
      </c>
      <c r="F14" s="87">
        <v>1325</v>
      </c>
      <c r="G14" s="12">
        <v>0</v>
      </c>
      <c r="H14" s="119">
        <v>1325</v>
      </c>
      <c r="I14" s="9"/>
    </row>
    <row r="15" spans="1:9" ht="15.75" x14ac:dyDescent="0.25">
      <c r="A15" s="164" t="s">
        <v>81</v>
      </c>
      <c r="B15" s="244"/>
      <c r="C15" s="195">
        <v>1322</v>
      </c>
      <c r="D15" s="195">
        <v>1162</v>
      </c>
      <c r="E15" s="11">
        <v>1650</v>
      </c>
      <c r="F15" s="87">
        <v>1650</v>
      </c>
      <c r="G15" s="12">
        <v>707</v>
      </c>
      <c r="H15" s="119">
        <v>1650</v>
      </c>
      <c r="I15" s="9"/>
    </row>
    <row r="16" spans="1:9" ht="16.5" thickBot="1" x14ac:dyDescent="0.3">
      <c r="A16" s="165" t="s">
        <v>86</v>
      </c>
      <c r="B16" s="244"/>
      <c r="C16" s="195">
        <v>-40</v>
      </c>
      <c r="D16" s="195">
        <v>-180</v>
      </c>
      <c r="E16" s="11">
        <v>0</v>
      </c>
      <c r="F16" s="87">
        <v>0</v>
      </c>
      <c r="G16" s="12">
        <v>0</v>
      </c>
      <c r="H16" s="119">
        <v>0</v>
      </c>
      <c r="I16" s="22"/>
    </row>
    <row r="17" spans="1:9" ht="20.25" thickTop="1" thickBot="1" x14ac:dyDescent="0.3">
      <c r="A17" s="34" t="s">
        <v>11</v>
      </c>
      <c r="B17" s="196">
        <f t="shared" ref="B17:H17" si="0">SUM(B3:B16)</f>
        <v>269672</v>
      </c>
      <c r="C17" s="197">
        <f t="shared" si="0"/>
        <v>378904</v>
      </c>
      <c r="D17" s="197">
        <f t="shared" si="0"/>
        <v>413367</v>
      </c>
      <c r="E17" s="14">
        <f t="shared" si="0"/>
        <v>494390</v>
      </c>
      <c r="F17" s="88">
        <f t="shared" si="0"/>
        <v>494548</v>
      </c>
      <c r="G17" s="15">
        <f t="shared" si="0"/>
        <v>135764</v>
      </c>
      <c r="H17" s="120">
        <f t="shared" si="0"/>
        <v>491548</v>
      </c>
      <c r="I17" s="16"/>
    </row>
    <row r="18" spans="1:9" ht="33" thickTop="1" thickBot="1" x14ac:dyDescent="0.3">
      <c r="A18" s="167" t="s">
        <v>12</v>
      </c>
      <c r="B18" s="198" t="s">
        <v>13</v>
      </c>
      <c r="C18" s="190" t="s">
        <v>85</v>
      </c>
      <c r="D18" s="190" t="s">
        <v>121</v>
      </c>
      <c r="E18" s="66" t="s">
        <v>2</v>
      </c>
      <c r="F18" s="74" t="s">
        <v>3</v>
      </c>
      <c r="G18" s="75" t="s">
        <v>149</v>
      </c>
      <c r="H18" s="121" t="s">
        <v>4</v>
      </c>
      <c r="I18" s="18"/>
    </row>
    <row r="19" spans="1:9" ht="16.5" thickTop="1" x14ac:dyDescent="0.25">
      <c r="A19" s="168" t="s">
        <v>14</v>
      </c>
      <c r="B19" s="199">
        <v>0</v>
      </c>
      <c r="C19" s="200">
        <v>557</v>
      </c>
      <c r="D19" s="192">
        <v>0</v>
      </c>
      <c r="E19" s="5">
        <v>450</v>
      </c>
      <c r="F19" s="85">
        <v>450</v>
      </c>
      <c r="G19" s="6">
        <v>0</v>
      </c>
      <c r="H19" s="122">
        <v>450</v>
      </c>
      <c r="I19" s="19"/>
    </row>
    <row r="20" spans="1:9" ht="15.75" x14ac:dyDescent="0.25">
      <c r="A20" s="169" t="s">
        <v>15</v>
      </c>
      <c r="B20" s="193">
        <v>743</v>
      </c>
      <c r="C20" s="55">
        <v>959</v>
      </c>
      <c r="D20" s="55">
        <v>3014</v>
      </c>
      <c r="E20" s="7">
        <v>5750</v>
      </c>
      <c r="F20" s="86">
        <v>5750</v>
      </c>
      <c r="G20" s="8">
        <v>984</v>
      </c>
      <c r="H20" s="117">
        <v>5750</v>
      </c>
      <c r="I20" s="20"/>
    </row>
    <row r="21" spans="1:9" ht="15.75" x14ac:dyDescent="0.25">
      <c r="A21" s="170" t="s">
        <v>16</v>
      </c>
      <c r="B21" s="193">
        <v>0</v>
      </c>
      <c r="C21" s="55">
        <v>0</v>
      </c>
      <c r="D21" s="55">
        <v>-717</v>
      </c>
      <c r="E21" s="7">
        <v>0</v>
      </c>
      <c r="F21" s="86">
        <v>0</v>
      </c>
      <c r="G21" s="8">
        <v>0</v>
      </c>
      <c r="H21" s="117">
        <v>0</v>
      </c>
      <c r="I21" s="21"/>
    </row>
    <row r="22" spans="1:9" ht="15.75" x14ac:dyDescent="0.25">
      <c r="A22" s="171" t="s">
        <v>17</v>
      </c>
      <c r="B22" s="193">
        <v>0</v>
      </c>
      <c r="C22" s="55">
        <v>110</v>
      </c>
      <c r="D22" s="55">
        <v>212</v>
      </c>
      <c r="E22" s="7">
        <v>220</v>
      </c>
      <c r="F22" s="86">
        <v>220</v>
      </c>
      <c r="G22" s="8">
        <v>95</v>
      </c>
      <c r="H22" s="117">
        <v>220</v>
      </c>
      <c r="I22" s="20"/>
    </row>
    <row r="23" spans="1:9" ht="15.75" x14ac:dyDescent="0.25">
      <c r="A23" s="169" t="s">
        <v>97</v>
      </c>
      <c r="B23" s="193">
        <v>0</v>
      </c>
      <c r="C23" s="55">
        <v>7</v>
      </c>
      <c r="D23" s="55">
        <v>185</v>
      </c>
      <c r="E23" s="7">
        <v>300</v>
      </c>
      <c r="F23" s="86">
        <v>300</v>
      </c>
      <c r="G23" s="8">
        <v>0</v>
      </c>
      <c r="H23" s="117">
        <v>300</v>
      </c>
      <c r="I23" s="20"/>
    </row>
    <row r="24" spans="1:9" ht="15.75" x14ac:dyDescent="0.25">
      <c r="A24" s="169" t="s">
        <v>20</v>
      </c>
      <c r="B24" s="193">
        <v>2069</v>
      </c>
      <c r="C24" s="55">
        <v>356</v>
      </c>
      <c r="D24" s="55">
        <v>14</v>
      </c>
      <c r="E24" s="7">
        <v>2500</v>
      </c>
      <c r="F24" s="86">
        <v>2500</v>
      </c>
      <c r="G24" s="8">
        <v>82</v>
      </c>
      <c r="H24" s="117">
        <v>2500</v>
      </c>
      <c r="I24" s="20"/>
    </row>
    <row r="25" spans="1:9" ht="15.75" x14ac:dyDescent="0.25">
      <c r="A25" s="169" t="s">
        <v>19</v>
      </c>
      <c r="B25" s="193">
        <v>1085</v>
      </c>
      <c r="C25" s="55">
        <v>210</v>
      </c>
      <c r="D25" s="55">
        <v>514</v>
      </c>
      <c r="E25" s="7">
        <v>1120</v>
      </c>
      <c r="F25" s="86">
        <v>1120</v>
      </c>
      <c r="G25" s="8">
        <v>90</v>
      </c>
      <c r="H25" s="117">
        <v>1120</v>
      </c>
      <c r="I25" s="20"/>
    </row>
    <row r="26" spans="1:9" ht="15.75" x14ac:dyDescent="0.25">
      <c r="A26" s="163" t="s">
        <v>22</v>
      </c>
      <c r="B26" s="193">
        <v>0</v>
      </c>
      <c r="C26" s="55">
        <v>9524</v>
      </c>
      <c r="D26" s="55">
        <v>0</v>
      </c>
      <c r="E26" s="7">
        <v>12000</v>
      </c>
      <c r="F26" s="86">
        <v>12000</v>
      </c>
      <c r="G26" s="8">
        <v>0</v>
      </c>
      <c r="H26" s="117">
        <v>12000</v>
      </c>
      <c r="I26" s="20"/>
    </row>
    <row r="27" spans="1:9" ht="15.75" x14ac:dyDescent="0.25">
      <c r="A27" s="163" t="s">
        <v>24</v>
      </c>
      <c r="B27" s="193">
        <v>2436</v>
      </c>
      <c r="C27" s="55">
        <v>4747</v>
      </c>
      <c r="D27" s="55">
        <v>6165</v>
      </c>
      <c r="E27" s="7">
        <v>35000</v>
      </c>
      <c r="F27" s="86">
        <v>35000</v>
      </c>
      <c r="G27" s="8">
        <v>58</v>
      </c>
      <c r="H27" s="155">
        <v>56364</v>
      </c>
      <c r="I27" s="65" t="s">
        <v>116</v>
      </c>
    </row>
    <row r="28" spans="1:9" ht="15.75" x14ac:dyDescent="0.25">
      <c r="A28" s="169" t="s">
        <v>18</v>
      </c>
      <c r="B28" s="193">
        <v>3152</v>
      </c>
      <c r="C28" s="55">
        <v>2644</v>
      </c>
      <c r="D28" s="55">
        <v>1970</v>
      </c>
      <c r="E28" s="7">
        <v>7200</v>
      </c>
      <c r="F28" s="86">
        <v>7200</v>
      </c>
      <c r="G28" s="8">
        <v>0</v>
      </c>
      <c r="H28" s="117">
        <v>7200</v>
      </c>
      <c r="I28" s="21"/>
    </row>
    <row r="29" spans="1:9" ht="15.75" x14ac:dyDescent="0.25">
      <c r="A29" s="163" t="s">
        <v>21</v>
      </c>
      <c r="B29" s="193">
        <v>11032</v>
      </c>
      <c r="C29" s="201"/>
      <c r="D29" s="201"/>
      <c r="E29" s="101"/>
      <c r="F29" s="102"/>
      <c r="G29" s="103"/>
      <c r="H29" s="135"/>
      <c r="I29" s="21"/>
    </row>
    <row r="30" spans="1:9" ht="15.75" x14ac:dyDescent="0.25">
      <c r="A30" s="163" t="s">
        <v>23</v>
      </c>
      <c r="B30" s="193">
        <v>3009</v>
      </c>
      <c r="C30" s="201"/>
      <c r="D30" s="201"/>
      <c r="E30" s="101"/>
      <c r="F30" s="102"/>
      <c r="G30" s="103"/>
      <c r="H30" s="135"/>
      <c r="I30" s="21"/>
    </row>
    <row r="31" spans="1:9" ht="16.5" thickBot="1" x14ac:dyDescent="0.3">
      <c r="A31" s="164" t="s">
        <v>25</v>
      </c>
      <c r="B31" s="202">
        <v>293</v>
      </c>
      <c r="C31" s="203"/>
      <c r="D31" s="203"/>
      <c r="E31" s="107"/>
      <c r="F31" s="108"/>
      <c r="G31" s="109"/>
      <c r="H31" s="136"/>
      <c r="I31" s="22"/>
    </row>
    <row r="32" spans="1:9" ht="20.25" thickTop="1" thickBot="1" x14ac:dyDescent="0.3">
      <c r="A32" s="34" t="s">
        <v>11</v>
      </c>
      <c r="B32" s="204">
        <f t="shared" ref="B32:H32" si="1">SUM(B19:B31)</f>
        <v>23819</v>
      </c>
      <c r="C32" s="205">
        <f t="shared" si="1"/>
        <v>19114</v>
      </c>
      <c r="D32" s="205">
        <f t="shared" si="1"/>
        <v>11357</v>
      </c>
      <c r="E32" s="53">
        <f t="shared" si="1"/>
        <v>64540</v>
      </c>
      <c r="F32" s="89">
        <f t="shared" ref="F32" si="2">SUM(F19:F31)</f>
        <v>64540</v>
      </c>
      <c r="G32" s="54">
        <f t="shared" si="1"/>
        <v>1309</v>
      </c>
      <c r="H32" s="123">
        <f t="shared" si="1"/>
        <v>85904</v>
      </c>
      <c r="I32" s="16"/>
    </row>
    <row r="33" spans="1:9" ht="33" thickTop="1" thickBot="1" x14ac:dyDescent="0.3">
      <c r="A33" s="167" t="s">
        <v>26</v>
      </c>
      <c r="B33" s="198" t="s">
        <v>13</v>
      </c>
      <c r="C33" s="190" t="s">
        <v>85</v>
      </c>
      <c r="D33" s="190" t="s">
        <v>121</v>
      </c>
      <c r="E33" s="17" t="s">
        <v>2</v>
      </c>
      <c r="F33" s="74" t="s">
        <v>3</v>
      </c>
      <c r="G33" s="75" t="s">
        <v>149</v>
      </c>
      <c r="H33" s="124" t="s">
        <v>4</v>
      </c>
      <c r="I33" s="16"/>
    </row>
    <row r="34" spans="1:9" ht="16.5" thickTop="1" x14ac:dyDescent="0.25">
      <c r="A34" s="172" t="s">
        <v>76</v>
      </c>
      <c r="B34" s="199">
        <v>6108</v>
      </c>
      <c r="C34" s="206">
        <v>18966</v>
      </c>
      <c r="D34" s="206">
        <v>20595</v>
      </c>
      <c r="E34" s="25">
        <v>29500</v>
      </c>
      <c r="F34" s="90">
        <v>29500</v>
      </c>
      <c r="G34" s="26">
        <v>3998</v>
      </c>
      <c r="H34" s="125">
        <v>29500</v>
      </c>
      <c r="I34" s="82"/>
    </row>
    <row r="35" spans="1:9" ht="31.5" x14ac:dyDescent="0.25">
      <c r="A35" s="168" t="s">
        <v>29</v>
      </c>
      <c r="B35" s="207">
        <v>275</v>
      </c>
      <c r="C35" s="192">
        <v>306</v>
      </c>
      <c r="D35" s="192">
        <v>220</v>
      </c>
      <c r="E35" s="5">
        <v>275</v>
      </c>
      <c r="F35" s="85">
        <v>275</v>
      </c>
      <c r="G35" s="6">
        <v>777</v>
      </c>
      <c r="H35" s="122">
        <v>955</v>
      </c>
      <c r="I35" s="65" t="s">
        <v>151</v>
      </c>
    </row>
    <row r="36" spans="1:9" ht="15.75" x14ac:dyDescent="0.25">
      <c r="A36" s="168" t="s">
        <v>98</v>
      </c>
      <c r="B36" s="207">
        <v>0</v>
      </c>
      <c r="C36" s="192">
        <v>33</v>
      </c>
      <c r="D36" s="192">
        <v>4</v>
      </c>
      <c r="E36" s="5">
        <v>50</v>
      </c>
      <c r="F36" s="85">
        <v>50</v>
      </c>
      <c r="G36" s="6">
        <v>0</v>
      </c>
      <c r="H36" s="122">
        <v>50</v>
      </c>
      <c r="I36" s="65"/>
    </row>
    <row r="37" spans="1:9" ht="15.75" x14ac:dyDescent="0.25">
      <c r="A37" s="169" t="s">
        <v>102</v>
      </c>
      <c r="B37" s="193">
        <v>3135</v>
      </c>
      <c r="C37" s="55">
        <v>12308</v>
      </c>
      <c r="D37" s="192">
        <v>9056</v>
      </c>
      <c r="E37" s="5">
        <v>6200</v>
      </c>
      <c r="F37" s="85">
        <v>6200</v>
      </c>
      <c r="G37" s="6">
        <v>-878</v>
      </c>
      <c r="H37" s="122">
        <v>6200</v>
      </c>
      <c r="I37" s="65"/>
    </row>
    <row r="38" spans="1:9" ht="15.75" x14ac:dyDescent="0.25">
      <c r="A38" s="170" t="s">
        <v>27</v>
      </c>
      <c r="B38" s="193">
        <v>-468</v>
      </c>
      <c r="C38" s="55">
        <v>-12283</v>
      </c>
      <c r="D38" s="55">
        <v>-10990</v>
      </c>
      <c r="E38" s="7">
        <v>-6500</v>
      </c>
      <c r="F38" s="86">
        <v>-6500</v>
      </c>
      <c r="G38" s="8">
        <v>-137</v>
      </c>
      <c r="H38" s="117">
        <v>-6500</v>
      </c>
      <c r="I38" s="21"/>
    </row>
    <row r="39" spans="1:9" ht="16.5" thickBot="1" x14ac:dyDescent="0.3">
      <c r="A39" s="170" t="s">
        <v>28</v>
      </c>
      <c r="B39" s="243"/>
      <c r="C39" s="55">
        <v>-3289</v>
      </c>
      <c r="D39" s="55">
        <v>-1750</v>
      </c>
      <c r="E39" s="7">
        <v>-500</v>
      </c>
      <c r="F39" s="86">
        <v>-500</v>
      </c>
      <c r="G39" s="8">
        <v>-2620</v>
      </c>
      <c r="H39" s="117">
        <v>-2620</v>
      </c>
      <c r="I39" s="21"/>
    </row>
    <row r="40" spans="1:9" ht="20.25" thickTop="1" thickBot="1" x14ac:dyDescent="0.3">
      <c r="A40" s="34" t="s">
        <v>11</v>
      </c>
      <c r="B40" s="196">
        <f t="shared" ref="B40:H40" si="3">SUM(B34:B39)</f>
        <v>9050</v>
      </c>
      <c r="C40" s="197">
        <f t="shared" si="3"/>
        <v>16041</v>
      </c>
      <c r="D40" s="197">
        <f t="shared" si="3"/>
        <v>17135</v>
      </c>
      <c r="E40" s="14">
        <f t="shared" si="3"/>
        <v>29025</v>
      </c>
      <c r="F40" s="88">
        <f t="shared" si="3"/>
        <v>29025</v>
      </c>
      <c r="G40" s="15">
        <f t="shared" si="3"/>
        <v>1140</v>
      </c>
      <c r="H40" s="120">
        <f t="shared" si="3"/>
        <v>27585</v>
      </c>
      <c r="I40" s="16"/>
    </row>
    <row r="41" spans="1:9" ht="33" thickTop="1" thickBot="1" x14ac:dyDescent="0.3">
      <c r="A41" s="173" t="s">
        <v>30</v>
      </c>
      <c r="B41" s="208" t="s">
        <v>13</v>
      </c>
      <c r="C41" s="190" t="s">
        <v>85</v>
      </c>
      <c r="D41" s="190" t="s">
        <v>121</v>
      </c>
      <c r="E41" s="17" t="s">
        <v>2</v>
      </c>
      <c r="F41" s="74" t="s">
        <v>3</v>
      </c>
      <c r="G41" s="75" t="s">
        <v>149</v>
      </c>
      <c r="H41" s="124" t="s">
        <v>4</v>
      </c>
      <c r="I41" s="16"/>
    </row>
    <row r="42" spans="1:9" ht="16.5" thickTop="1" x14ac:dyDescent="0.25">
      <c r="A42" s="172" t="s">
        <v>31</v>
      </c>
      <c r="B42" s="199">
        <v>2456</v>
      </c>
      <c r="C42" s="209">
        <v>2644</v>
      </c>
      <c r="D42" s="209">
        <v>2581</v>
      </c>
      <c r="E42" s="25">
        <v>6500</v>
      </c>
      <c r="F42" s="90">
        <v>6500</v>
      </c>
      <c r="G42" s="26">
        <v>638</v>
      </c>
      <c r="H42" s="125">
        <v>6500</v>
      </c>
      <c r="I42" s="20"/>
    </row>
    <row r="43" spans="1:9" ht="15.75" x14ac:dyDescent="0.25">
      <c r="A43" s="169" t="s">
        <v>32</v>
      </c>
      <c r="B43" s="193">
        <v>191</v>
      </c>
      <c r="C43" s="210">
        <v>6554</v>
      </c>
      <c r="D43" s="210">
        <v>5226</v>
      </c>
      <c r="E43" s="7">
        <v>10000</v>
      </c>
      <c r="F43" s="86">
        <v>10000</v>
      </c>
      <c r="G43" s="8">
        <v>3305</v>
      </c>
      <c r="H43" s="118">
        <v>10000</v>
      </c>
      <c r="I43" s="27"/>
    </row>
    <row r="44" spans="1:9" ht="15.75" x14ac:dyDescent="0.25">
      <c r="A44" s="169" t="s">
        <v>33</v>
      </c>
      <c r="B44" s="193">
        <v>6113</v>
      </c>
      <c r="C44" s="210">
        <v>6113</v>
      </c>
      <c r="D44" s="210">
        <v>6469</v>
      </c>
      <c r="E44" s="7">
        <v>10000</v>
      </c>
      <c r="F44" s="86">
        <v>10000</v>
      </c>
      <c r="G44" s="8">
        <v>6418</v>
      </c>
      <c r="H44" s="117">
        <v>10000</v>
      </c>
      <c r="I44" s="21" t="s">
        <v>141</v>
      </c>
    </row>
    <row r="45" spans="1:9" ht="15.75" x14ac:dyDescent="0.25">
      <c r="A45" s="169" t="s">
        <v>34</v>
      </c>
      <c r="B45" s="193">
        <v>333</v>
      </c>
      <c r="C45" s="210">
        <v>269</v>
      </c>
      <c r="D45" s="210">
        <v>331</v>
      </c>
      <c r="E45" s="7">
        <v>500</v>
      </c>
      <c r="F45" s="86">
        <v>500</v>
      </c>
      <c r="G45" s="8">
        <v>84</v>
      </c>
      <c r="H45" s="117">
        <v>500</v>
      </c>
      <c r="I45" s="21"/>
    </row>
    <row r="46" spans="1:9" ht="15.75" x14ac:dyDescent="0.25">
      <c r="A46" s="169" t="s">
        <v>35</v>
      </c>
      <c r="B46" s="193">
        <v>3894</v>
      </c>
      <c r="C46" s="210">
        <v>4801</v>
      </c>
      <c r="D46" s="210">
        <v>11603</v>
      </c>
      <c r="E46" s="7">
        <v>25000</v>
      </c>
      <c r="F46" s="86">
        <v>25000</v>
      </c>
      <c r="G46" s="8">
        <v>3138</v>
      </c>
      <c r="H46" s="117">
        <v>25000</v>
      </c>
      <c r="I46" s="21"/>
    </row>
    <row r="47" spans="1:9" ht="15.75" x14ac:dyDescent="0.25">
      <c r="A47" s="169" t="s">
        <v>36</v>
      </c>
      <c r="B47" s="193">
        <v>1291</v>
      </c>
      <c r="C47" s="210">
        <v>5996</v>
      </c>
      <c r="D47" s="210">
        <v>2669</v>
      </c>
      <c r="E47" s="7">
        <v>1320</v>
      </c>
      <c r="F47" s="86">
        <v>1320</v>
      </c>
      <c r="G47" s="8">
        <v>1497</v>
      </c>
      <c r="H47" s="117">
        <v>1497</v>
      </c>
      <c r="I47" s="21" t="s">
        <v>152</v>
      </c>
    </row>
    <row r="48" spans="1:9" ht="15.75" x14ac:dyDescent="0.25">
      <c r="A48" s="169" t="s">
        <v>37</v>
      </c>
      <c r="B48" s="193">
        <v>0</v>
      </c>
      <c r="C48" s="210">
        <v>2434</v>
      </c>
      <c r="D48" s="210">
        <v>690</v>
      </c>
      <c r="E48" s="7">
        <v>1000</v>
      </c>
      <c r="F48" s="86">
        <v>1000</v>
      </c>
      <c r="G48" s="8">
        <v>0</v>
      </c>
      <c r="H48" s="117">
        <v>1000</v>
      </c>
      <c r="I48" s="21"/>
    </row>
    <row r="49" spans="1:9" ht="15.75" x14ac:dyDescent="0.25">
      <c r="A49" s="170" t="s">
        <v>38</v>
      </c>
      <c r="B49" s="193">
        <v>0</v>
      </c>
      <c r="C49" s="210">
        <v>0</v>
      </c>
      <c r="D49" s="210">
        <v>-2699</v>
      </c>
      <c r="E49" s="7">
        <v>-3000</v>
      </c>
      <c r="F49" s="86">
        <v>-3000</v>
      </c>
      <c r="G49" s="8">
        <v>-1520</v>
      </c>
      <c r="H49" s="117">
        <v>-3000</v>
      </c>
      <c r="I49" s="9"/>
    </row>
    <row r="50" spans="1:9" ht="16.5" thickBot="1" x14ac:dyDescent="0.3">
      <c r="A50" s="174" t="s">
        <v>89</v>
      </c>
      <c r="B50" s="211">
        <v>-832</v>
      </c>
      <c r="C50" s="212">
        <v>-4478</v>
      </c>
      <c r="D50" s="212">
        <v>-3550</v>
      </c>
      <c r="E50" s="11">
        <v>-3000</v>
      </c>
      <c r="F50" s="87">
        <v>-3000</v>
      </c>
      <c r="G50" s="12">
        <v>-310</v>
      </c>
      <c r="H50" s="119">
        <v>-3000</v>
      </c>
      <c r="I50" s="22"/>
    </row>
    <row r="51" spans="1:9" ht="20.25" thickTop="1" thickBot="1" x14ac:dyDescent="0.3">
      <c r="A51" s="34" t="s">
        <v>11</v>
      </c>
      <c r="B51" s="204">
        <f t="shared" ref="B51:D51" si="4">SUM(B42:B50)</f>
        <v>13446</v>
      </c>
      <c r="C51" s="213">
        <f t="shared" si="4"/>
        <v>24333</v>
      </c>
      <c r="D51" s="213">
        <f t="shared" si="4"/>
        <v>23320</v>
      </c>
      <c r="E51" s="14">
        <f t="shared" ref="E51:H51" si="5">SUM(E42:E50)</f>
        <v>48320</v>
      </c>
      <c r="F51" s="88">
        <f t="shared" ref="F51" si="6">SUM(F42:F50)</f>
        <v>48320</v>
      </c>
      <c r="G51" s="15">
        <f t="shared" si="5"/>
        <v>13250</v>
      </c>
      <c r="H51" s="120">
        <f t="shared" si="5"/>
        <v>48497</v>
      </c>
      <c r="I51" s="16"/>
    </row>
    <row r="52" spans="1:9" ht="33" thickTop="1" thickBot="1" x14ac:dyDescent="0.3">
      <c r="A52" s="167" t="s">
        <v>39</v>
      </c>
      <c r="B52" s="198" t="s">
        <v>13</v>
      </c>
      <c r="C52" s="190" t="s">
        <v>85</v>
      </c>
      <c r="D52" s="190" t="s">
        <v>121</v>
      </c>
      <c r="E52" s="66" t="s">
        <v>2</v>
      </c>
      <c r="F52" s="74" t="s">
        <v>3</v>
      </c>
      <c r="G52" s="75" t="s">
        <v>149</v>
      </c>
      <c r="H52" s="121" t="s">
        <v>4</v>
      </c>
      <c r="I52" s="28"/>
    </row>
    <row r="53" spans="1:9" ht="16.5" thickTop="1" x14ac:dyDescent="0.25">
      <c r="A53" s="175" t="s">
        <v>90</v>
      </c>
      <c r="B53" s="199">
        <v>1226</v>
      </c>
      <c r="C53" s="192">
        <v>4605</v>
      </c>
      <c r="D53" s="192">
        <v>3835</v>
      </c>
      <c r="E53" s="5">
        <v>5500</v>
      </c>
      <c r="F53" s="85">
        <v>5500</v>
      </c>
      <c r="G53" s="6">
        <v>965</v>
      </c>
      <c r="H53" s="122">
        <v>5500</v>
      </c>
      <c r="I53" s="29"/>
    </row>
    <row r="54" spans="1:9" ht="15.75" x14ac:dyDescent="0.25">
      <c r="A54" s="176" t="s">
        <v>40</v>
      </c>
      <c r="B54" s="193">
        <v>2762</v>
      </c>
      <c r="C54" s="55">
        <v>2501</v>
      </c>
      <c r="D54" s="55">
        <v>3081</v>
      </c>
      <c r="E54" s="7">
        <v>2700</v>
      </c>
      <c r="F54" s="86">
        <v>2700</v>
      </c>
      <c r="G54" s="8">
        <v>0</v>
      </c>
      <c r="H54" s="117">
        <v>2700</v>
      </c>
      <c r="I54" s="21"/>
    </row>
    <row r="55" spans="1:9" ht="15.75" x14ac:dyDescent="0.25">
      <c r="A55" s="176" t="s">
        <v>34</v>
      </c>
      <c r="B55" s="193">
        <v>1361</v>
      </c>
      <c r="C55" s="55">
        <v>1055</v>
      </c>
      <c r="D55" s="55">
        <v>1156</v>
      </c>
      <c r="E55" s="7">
        <v>1500</v>
      </c>
      <c r="F55" s="86">
        <v>1500</v>
      </c>
      <c r="G55" s="8">
        <v>0</v>
      </c>
      <c r="H55" s="117">
        <v>1500</v>
      </c>
      <c r="I55" s="20"/>
    </row>
    <row r="56" spans="1:9" ht="15.75" x14ac:dyDescent="0.25">
      <c r="A56" s="176" t="s">
        <v>35</v>
      </c>
      <c r="B56" s="193">
        <v>1762</v>
      </c>
      <c r="C56" s="55">
        <v>3044</v>
      </c>
      <c r="D56" s="55">
        <v>6012</v>
      </c>
      <c r="E56" s="7">
        <v>12000</v>
      </c>
      <c r="F56" s="86">
        <v>12000</v>
      </c>
      <c r="G56" s="8">
        <v>1581</v>
      </c>
      <c r="H56" s="117">
        <v>12000</v>
      </c>
      <c r="I56" s="21"/>
    </row>
    <row r="57" spans="1:9" ht="15.75" x14ac:dyDescent="0.25">
      <c r="A57" s="176" t="s">
        <v>32</v>
      </c>
      <c r="B57" s="193">
        <v>2969</v>
      </c>
      <c r="C57" s="55">
        <v>13955</v>
      </c>
      <c r="D57" s="55">
        <v>6917</v>
      </c>
      <c r="E57" s="7">
        <v>60000</v>
      </c>
      <c r="F57" s="86">
        <v>60000</v>
      </c>
      <c r="G57" s="8">
        <v>1300</v>
      </c>
      <c r="H57" s="118">
        <v>60000</v>
      </c>
      <c r="I57" s="20"/>
    </row>
    <row r="58" spans="1:9" ht="15.75" x14ac:dyDescent="0.25">
      <c r="A58" s="176" t="s">
        <v>41</v>
      </c>
      <c r="B58" s="193">
        <v>70</v>
      </c>
      <c r="C58" s="55">
        <v>70</v>
      </c>
      <c r="D58" s="55">
        <v>70</v>
      </c>
      <c r="E58" s="7">
        <v>70</v>
      </c>
      <c r="F58" s="86">
        <v>70</v>
      </c>
      <c r="G58" s="8">
        <v>0</v>
      </c>
      <c r="H58" s="117">
        <v>70</v>
      </c>
      <c r="I58" s="20"/>
    </row>
    <row r="59" spans="1:9" ht="15.75" x14ac:dyDescent="0.25">
      <c r="A59" s="176" t="s">
        <v>113</v>
      </c>
      <c r="B59" s="193">
        <v>0</v>
      </c>
      <c r="C59" s="55">
        <v>26</v>
      </c>
      <c r="D59" s="55">
        <v>567</v>
      </c>
      <c r="E59" s="7">
        <v>750</v>
      </c>
      <c r="F59" s="86">
        <v>750</v>
      </c>
      <c r="G59" s="8">
        <v>87</v>
      </c>
      <c r="H59" s="117">
        <v>750</v>
      </c>
      <c r="I59" s="21"/>
    </row>
    <row r="60" spans="1:9" ht="15.75" x14ac:dyDescent="0.25">
      <c r="A60" s="176" t="s">
        <v>36</v>
      </c>
      <c r="B60" s="193">
        <v>3320</v>
      </c>
      <c r="C60" s="55">
        <v>4299</v>
      </c>
      <c r="D60" s="55">
        <v>2026</v>
      </c>
      <c r="E60" s="7">
        <v>20000</v>
      </c>
      <c r="F60" s="86">
        <v>20000</v>
      </c>
      <c r="G60" s="8">
        <v>2375</v>
      </c>
      <c r="H60" s="117">
        <v>20000</v>
      </c>
      <c r="I60" s="21"/>
    </row>
    <row r="61" spans="1:9" ht="31.5" x14ac:dyDescent="0.25">
      <c r="A61" s="177" t="s">
        <v>42</v>
      </c>
      <c r="B61" s="193">
        <v>-7500</v>
      </c>
      <c r="C61" s="55">
        <v>-30000</v>
      </c>
      <c r="D61" s="55">
        <v>-33500</v>
      </c>
      <c r="E61" s="7">
        <v>-33500</v>
      </c>
      <c r="F61" s="86">
        <v>-33500</v>
      </c>
      <c r="G61" s="8">
        <v>0</v>
      </c>
      <c r="H61" s="117">
        <v>-33500</v>
      </c>
      <c r="I61" s="21"/>
    </row>
    <row r="62" spans="1:9" ht="31.5" x14ac:dyDescent="0.25">
      <c r="A62" s="178" t="s">
        <v>43</v>
      </c>
      <c r="B62" s="193">
        <v>-6728</v>
      </c>
      <c r="C62" s="55">
        <v>-6304</v>
      </c>
      <c r="D62" s="55">
        <v>-7161</v>
      </c>
      <c r="E62" s="7">
        <v>-6800</v>
      </c>
      <c r="F62" s="86">
        <v>-6800</v>
      </c>
      <c r="G62" s="8">
        <v>340</v>
      </c>
      <c r="H62" s="117">
        <v>-6800</v>
      </c>
      <c r="I62" s="13" t="s">
        <v>117</v>
      </c>
    </row>
    <row r="63" spans="1:9" ht="16.5" thickBot="1" x14ac:dyDescent="0.3">
      <c r="A63" s="178" t="s">
        <v>87</v>
      </c>
      <c r="B63" s="245"/>
      <c r="C63" s="214">
        <v>-1000</v>
      </c>
      <c r="D63" s="205">
        <v>0</v>
      </c>
      <c r="E63" s="23">
        <v>0</v>
      </c>
      <c r="F63" s="91">
        <v>0</v>
      </c>
      <c r="G63" s="24">
        <v>0</v>
      </c>
      <c r="H63" s="126">
        <v>0</v>
      </c>
      <c r="I63" s="13"/>
    </row>
    <row r="64" spans="1:9" ht="20.25" thickTop="1" thickBot="1" x14ac:dyDescent="0.3">
      <c r="A64" s="34" t="s">
        <v>11</v>
      </c>
      <c r="B64" s="204">
        <f t="shared" ref="B64:D64" si="7">SUM(B53:B63)</f>
        <v>-758</v>
      </c>
      <c r="C64" s="197">
        <f t="shared" si="7"/>
        <v>-7749</v>
      </c>
      <c r="D64" s="197">
        <f t="shared" si="7"/>
        <v>-16997</v>
      </c>
      <c r="E64" s="14">
        <f>SUM(E53:E63)</f>
        <v>62220</v>
      </c>
      <c r="F64" s="88">
        <f>SUM(F53:F63)</f>
        <v>62220</v>
      </c>
      <c r="G64" s="15">
        <f>SUM(G53:G63)</f>
        <v>6648</v>
      </c>
      <c r="H64" s="120">
        <f>SUM(H53:H63)</f>
        <v>62220</v>
      </c>
      <c r="I64" s="16"/>
    </row>
    <row r="65" spans="1:9" ht="33" thickTop="1" thickBot="1" x14ac:dyDescent="0.3">
      <c r="A65" s="167" t="s">
        <v>44</v>
      </c>
      <c r="B65" s="198" t="s">
        <v>13</v>
      </c>
      <c r="C65" s="190" t="s">
        <v>85</v>
      </c>
      <c r="D65" s="190" t="s">
        <v>121</v>
      </c>
      <c r="E65" s="17" t="s">
        <v>2</v>
      </c>
      <c r="F65" s="74" t="s">
        <v>3</v>
      </c>
      <c r="G65" s="75" t="s">
        <v>149</v>
      </c>
      <c r="H65" s="124" t="s">
        <v>4</v>
      </c>
      <c r="I65" s="28"/>
    </row>
    <row r="66" spans="1:9" ht="16.5" thickTop="1" x14ac:dyDescent="0.25">
      <c r="A66" s="172" t="s">
        <v>45</v>
      </c>
      <c r="B66" s="199">
        <v>361</v>
      </c>
      <c r="C66" s="206">
        <v>588</v>
      </c>
      <c r="D66" s="206">
        <v>341</v>
      </c>
      <c r="E66" s="25">
        <v>1000</v>
      </c>
      <c r="F66" s="90">
        <v>1000</v>
      </c>
      <c r="G66" s="26">
        <v>0</v>
      </c>
      <c r="H66" s="125">
        <v>1000</v>
      </c>
      <c r="I66" s="29"/>
    </row>
    <row r="67" spans="1:9" ht="15.75" x14ac:dyDescent="0.25">
      <c r="A67" s="169" t="s">
        <v>46</v>
      </c>
      <c r="B67" s="193">
        <v>9148</v>
      </c>
      <c r="C67" s="55">
        <v>9148</v>
      </c>
      <c r="D67" s="192">
        <v>43159</v>
      </c>
      <c r="E67" s="110"/>
      <c r="F67" s="111"/>
      <c r="G67" s="112"/>
      <c r="H67" s="137"/>
      <c r="I67" s="29" t="s">
        <v>119</v>
      </c>
    </row>
    <row r="68" spans="1:9" ht="15.75" x14ac:dyDescent="0.25">
      <c r="A68" s="169" t="s">
        <v>47</v>
      </c>
      <c r="B68" s="193">
        <v>275</v>
      </c>
      <c r="C68" s="55">
        <v>1853</v>
      </c>
      <c r="D68" s="192">
        <v>1805</v>
      </c>
      <c r="E68" s="110"/>
      <c r="F68" s="111"/>
      <c r="G68" s="112"/>
      <c r="H68" s="137"/>
      <c r="I68" s="29" t="s">
        <v>142</v>
      </c>
    </row>
    <row r="69" spans="1:9" ht="15.75" x14ac:dyDescent="0.25">
      <c r="A69" s="169" t="s">
        <v>48</v>
      </c>
      <c r="B69" s="193">
        <v>309</v>
      </c>
      <c r="C69" s="55">
        <v>13</v>
      </c>
      <c r="D69" s="215"/>
      <c r="E69" s="110"/>
      <c r="F69" s="111"/>
      <c r="G69" s="112"/>
      <c r="H69" s="137"/>
      <c r="I69" s="29"/>
    </row>
    <row r="70" spans="1:9" ht="15.75" x14ac:dyDescent="0.25">
      <c r="A70" s="169" t="s">
        <v>99</v>
      </c>
      <c r="B70" s="193">
        <v>2089</v>
      </c>
      <c r="C70" s="55">
        <v>2001</v>
      </c>
      <c r="D70" s="55">
        <v>1774</v>
      </c>
      <c r="E70" s="7">
        <v>1140</v>
      </c>
      <c r="F70" s="86">
        <v>1140</v>
      </c>
      <c r="G70" s="8">
        <v>278</v>
      </c>
      <c r="H70" s="117">
        <v>1140</v>
      </c>
      <c r="I70" s="21"/>
    </row>
    <row r="71" spans="1:9" ht="15.75" x14ac:dyDescent="0.25">
      <c r="A71" s="169" t="s">
        <v>91</v>
      </c>
      <c r="B71" s="193">
        <v>3127</v>
      </c>
      <c r="C71" s="55">
        <v>1437</v>
      </c>
      <c r="D71" s="55">
        <v>1599</v>
      </c>
      <c r="E71" s="7">
        <v>400</v>
      </c>
      <c r="F71" s="86">
        <v>400</v>
      </c>
      <c r="G71" s="8">
        <v>176</v>
      </c>
      <c r="H71" s="117">
        <v>400</v>
      </c>
      <c r="I71" s="21" t="s">
        <v>143</v>
      </c>
    </row>
    <row r="72" spans="1:9" ht="15.75" x14ac:dyDescent="0.25">
      <c r="A72" s="169" t="s">
        <v>49</v>
      </c>
      <c r="B72" s="193">
        <v>-3230</v>
      </c>
      <c r="C72" s="55">
        <v>198</v>
      </c>
      <c r="D72" s="55">
        <v>139</v>
      </c>
      <c r="E72" s="7">
        <v>5500</v>
      </c>
      <c r="F72" s="86">
        <v>5500</v>
      </c>
      <c r="G72" s="8">
        <v>689</v>
      </c>
      <c r="H72" s="117">
        <v>5500</v>
      </c>
      <c r="I72" s="9"/>
    </row>
    <row r="73" spans="1:9" ht="15.75" x14ac:dyDescent="0.25">
      <c r="A73" s="179" t="s">
        <v>50</v>
      </c>
      <c r="B73" s="193">
        <v>-1</v>
      </c>
      <c r="C73" s="55">
        <v>-1</v>
      </c>
      <c r="D73" s="55">
        <v>-1</v>
      </c>
      <c r="E73" s="7">
        <v>-1</v>
      </c>
      <c r="F73" s="86">
        <v>-1</v>
      </c>
      <c r="G73" s="8">
        <v>0</v>
      </c>
      <c r="H73" s="117">
        <v>-1</v>
      </c>
      <c r="I73" s="21"/>
    </row>
    <row r="74" spans="1:9" ht="15.75" x14ac:dyDescent="0.25">
      <c r="A74" s="179" t="s">
        <v>51</v>
      </c>
      <c r="B74" s="193">
        <v>-3</v>
      </c>
      <c r="C74" s="55">
        <v>-3</v>
      </c>
      <c r="D74" s="55">
        <v>0</v>
      </c>
      <c r="E74" s="7">
        <v>-3</v>
      </c>
      <c r="F74" s="86">
        <v>-3</v>
      </c>
      <c r="G74" s="8">
        <v>0</v>
      </c>
      <c r="H74" s="117">
        <v>0</v>
      </c>
      <c r="I74" s="21" t="s">
        <v>144</v>
      </c>
    </row>
    <row r="75" spans="1:9" ht="15.75" x14ac:dyDescent="0.25">
      <c r="A75" s="179" t="s">
        <v>82</v>
      </c>
      <c r="B75" s="193">
        <v>-10200</v>
      </c>
      <c r="C75" s="55">
        <v>-10756</v>
      </c>
      <c r="D75" s="55">
        <v>-11700</v>
      </c>
      <c r="E75" s="7">
        <v>-12000</v>
      </c>
      <c r="F75" s="86">
        <v>-12000</v>
      </c>
      <c r="G75" s="8">
        <v>-2925</v>
      </c>
      <c r="H75" s="117">
        <v>-12000</v>
      </c>
      <c r="I75" s="27"/>
    </row>
    <row r="76" spans="1:9" ht="16.5" thickBot="1" x14ac:dyDescent="0.3">
      <c r="A76" s="180" t="s">
        <v>127</v>
      </c>
      <c r="B76" s="211">
        <v>-8340</v>
      </c>
      <c r="C76" s="195">
        <v>-8660</v>
      </c>
      <c r="D76" s="195">
        <v>-7103</v>
      </c>
      <c r="E76" s="104"/>
      <c r="F76" s="105"/>
      <c r="G76" s="106"/>
      <c r="H76" s="134"/>
      <c r="I76" s="27" t="s">
        <v>118</v>
      </c>
    </row>
    <row r="77" spans="1:9" ht="20.25" thickTop="1" thickBot="1" x14ac:dyDescent="0.3">
      <c r="A77" s="34" t="s">
        <v>11</v>
      </c>
      <c r="B77" s="204">
        <f t="shared" ref="B77:H77" si="8">SUM(B66:B76)</f>
        <v>-6465</v>
      </c>
      <c r="C77" s="197">
        <f t="shared" si="8"/>
        <v>-4182</v>
      </c>
      <c r="D77" s="197">
        <f t="shared" si="8"/>
        <v>30013</v>
      </c>
      <c r="E77" s="14">
        <f t="shared" si="8"/>
        <v>-3964</v>
      </c>
      <c r="F77" s="88">
        <f t="shared" si="8"/>
        <v>-3964</v>
      </c>
      <c r="G77" s="15">
        <f t="shared" si="8"/>
        <v>-1782</v>
      </c>
      <c r="H77" s="120">
        <f t="shared" si="8"/>
        <v>-3961</v>
      </c>
      <c r="I77" s="16"/>
    </row>
    <row r="78" spans="1:9" ht="33" thickTop="1" thickBot="1" x14ac:dyDescent="0.3">
      <c r="A78" s="167" t="s">
        <v>52</v>
      </c>
      <c r="B78" s="198" t="s">
        <v>13</v>
      </c>
      <c r="C78" s="190" t="s">
        <v>85</v>
      </c>
      <c r="D78" s="190" t="s">
        <v>121</v>
      </c>
      <c r="E78" s="3" t="s">
        <v>2</v>
      </c>
      <c r="F78" s="74" t="s">
        <v>3</v>
      </c>
      <c r="G78" s="75" t="s">
        <v>149</v>
      </c>
      <c r="H78" s="127" t="s">
        <v>4</v>
      </c>
      <c r="I78" s="28"/>
    </row>
    <row r="79" spans="1:9" ht="16.5" thickTop="1" x14ac:dyDescent="0.25">
      <c r="A79" s="172" t="s">
        <v>33</v>
      </c>
      <c r="B79" s="216">
        <v>4441</v>
      </c>
      <c r="C79" s="206">
        <v>4441</v>
      </c>
      <c r="D79" s="206">
        <v>4441</v>
      </c>
      <c r="E79" s="30">
        <v>4441</v>
      </c>
      <c r="F79" s="90">
        <v>4441</v>
      </c>
      <c r="G79" s="31">
        <v>4291</v>
      </c>
      <c r="H79" s="125">
        <v>4291</v>
      </c>
      <c r="I79" s="27"/>
    </row>
    <row r="80" spans="1:9" ht="15.75" x14ac:dyDescent="0.25">
      <c r="A80" s="169" t="s">
        <v>34</v>
      </c>
      <c r="B80" s="193">
        <v>144</v>
      </c>
      <c r="C80" s="55">
        <v>173</v>
      </c>
      <c r="D80" s="55">
        <v>167</v>
      </c>
      <c r="E80" s="32">
        <v>175</v>
      </c>
      <c r="F80" s="86">
        <v>175</v>
      </c>
      <c r="G80" s="33">
        <v>26</v>
      </c>
      <c r="H80" s="117">
        <v>175</v>
      </c>
      <c r="I80" s="27"/>
    </row>
    <row r="81" spans="1:9" ht="15.75" x14ac:dyDescent="0.25">
      <c r="A81" s="163" t="s">
        <v>92</v>
      </c>
      <c r="B81" s="243"/>
      <c r="C81" s="55">
        <v>706</v>
      </c>
      <c r="D81" s="55">
        <v>329</v>
      </c>
      <c r="E81" s="32">
        <v>350</v>
      </c>
      <c r="F81" s="86">
        <v>350</v>
      </c>
      <c r="G81" s="33">
        <v>79</v>
      </c>
      <c r="H81" s="117">
        <v>350</v>
      </c>
      <c r="I81" s="27"/>
    </row>
    <row r="82" spans="1:9" ht="15.75" x14ac:dyDescent="0.25">
      <c r="A82" s="169" t="s">
        <v>53</v>
      </c>
      <c r="B82" s="193">
        <v>18009</v>
      </c>
      <c r="C82" s="55">
        <v>20613</v>
      </c>
      <c r="D82" s="55">
        <v>14516</v>
      </c>
      <c r="E82" s="32">
        <v>25000</v>
      </c>
      <c r="F82" s="86">
        <v>25000</v>
      </c>
      <c r="G82" s="33">
        <v>2695</v>
      </c>
      <c r="H82" s="117">
        <v>25000</v>
      </c>
      <c r="I82" s="21"/>
    </row>
    <row r="83" spans="1:9" ht="15.75" x14ac:dyDescent="0.25">
      <c r="A83" s="169" t="s">
        <v>112</v>
      </c>
      <c r="B83" s="193">
        <v>1357</v>
      </c>
      <c r="C83" s="55">
        <v>-32</v>
      </c>
      <c r="D83" s="55">
        <v>0</v>
      </c>
      <c r="E83" s="32">
        <v>500</v>
      </c>
      <c r="F83" s="86">
        <v>500</v>
      </c>
      <c r="G83" s="33">
        <v>0</v>
      </c>
      <c r="H83" s="118">
        <v>500</v>
      </c>
      <c r="I83" s="21"/>
    </row>
    <row r="84" spans="1:9" ht="15.75" x14ac:dyDescent="0.25">
      <c r="A84" s="169" t="s">
        <v>54</v>
      </c>
      <c r="B84" s="194">
        <v>150</v>
      </c>
      <c r="C84" s="55">
        <v>0</v>
      </c>
      <c r="D84" s="55">
        <v>0</v>
      </c>
      <c r="E84" s="32">
        <v>20000</v>
      </c>
      <c r="F84" s="86">
        <v>20000</v>
      </c>
      <c r="G84" s="33">
        <v>0</v>
      </c>
      <c r="H84" s="118">
        <v>20000</v>
      </c>
      <c r="I84" s="21"/>
    </row>
    <row r="85" spans="1:9" ht="16.5" thickBot="1" x14ac:dyDescent="0.3">
      <c r="A85" s="170" t="s">
        <v>93</v>
      </c>
      <c r="B85" s="217">
        <v>-11435</v>
      </c>
      <c r="C85" s="55">
        <v>-12000</v>
      </c>
      <c r="D85" s="55">
        <v>-17250</v>
      </c>
      <c r="E85" s="32">
        <v>-10000</v>
      </c>
      <c r="F85" s="86">
        <v>-10000</v>
      </c>
      <c r="G85" s="33">
        <v>-1301</v>
      </c>
      <c r="H85" s="117">
        <v>-10000</v>
      </c>
      <c r="I85" s="21"/>
    </row>
    <row r="86" spans="1:9" ht="20.25" thickTop="1" thickBot="1" x14ac:dyDescent="0.3">
      <c r="A86" s="34" t="s">
        <v>11</v>
      </c>
      <c r="B86" s="196">
        <f t="shared" ref="B86:H86" si="9">SUM(B79:B85)</f>
        <v>12666</v>
      </c>
      <c r="C86" s="197">
        <f t="shared" si="9"/>
        <v>13901</v>
      </c>
      <c r="D86" s="197">
        <f t="shared" si="9"/>
        <v>2203</v>
      </c>
      <c r="E86" s="56">
        <f t="shared" si="9"/>
        <v>40466</v>
      </c>
      <c r="F86" s="88">
        <f t="shared" ref="F86" si="10">SUM(F79:F85)</f>
        <v>40466</v>
      </c>
      <c r="G86" s="57">
        <f t="shared" si="9"/>
        <v>5790</v>
      </c>
      <c r="H86" s="120">
        <f t="shared" si="9"/>
        <v>40316</v>
      </c>
      <c r="I86" s="16"/>
    </row>
    <row r="87" spans="1:9" ht="33" thickTop="1" thickBot="1" x14ac:dyDescent="0.3">
      <c r="A87" s="167" t="s">
        <v>55</v>
      </c>
      <c r="B87" s="198" t="s">
        <v>13</v>
      </c>
      <c r="C87" s="190" t="s">
        <v>85</v>
      </c>
      <c r="D87" s="190" t="s">
        <v>121</v>
      </c>
      <c r="E87" s="3" t="s">
        <v>2</v>
      </c>
      <c r="F87" s="74" t="s">
        <v>3</v>
      </c>
      <c r="G87" s="75" t="s">
        <v>149</v>
      </c>
      <c r="H87" s="127" t="s">
        <v>4</v>
      </c>
      <c r="I87" s="28"/>
    </row>
    <row r="88" spans="1:9" ht="16.5" thickTop="1" x14ac:dyDescent="0.25">
      <c r="A88" s="181" t="s">
        <v>94</v>
      </c>
      <c r="B88" s="218">
        <v>80</v>
      </c>
      <c r="C88" s="206">
        <v>162</v>
      </c>
      <c r="D88" s="206">
        <v>502</v>
      </c>
      <c r="E88" s="25">
        <v>550</v>
      </c>
      <c r="F88" s="90">
        <v>550</v>
      </c>
      <c r="G88" s="26">
        <v>0</v>
      </c>
      <c r="H88" s="125">
        <v>550</v>
      </c>
      <c r="I88" s="27"/>
    </row>
    <row r="89" spans="1:9" ht="15.75" x14ac:dyDescent="0.25">
      <c r="A89" s="169" t="s">
        <v>56</v>
      </c>
      <c r="B89" s="217">
        <v>322</v>
      </c>
      <c r="C89" s="55">
        <v>857</v>
      </c>
      <c r="D89" s="55">
        <v>5868</v>
      </c>
      <c r="E89" s="7">
        <v>3000</v>
      </c>
      <c r="F89" s="86">
        <v>3000</v>
      </c>
      <c r="G89" s="8">
        <v>-5550</v>
      </c>
      <c r="H89" s="118">
        <v>3000</v>
      </c>
      <c r="I89" s="27"/>
    </row>
    <row r="90" spans="1:9" ht="15.75" x14ac:dyDescent="0.25">
      <c r="A90" s="169" t="s">
        <v>57</v>
      </c>
      <c r="B90" s="217">
        <v>800</v>
      </c>
      <c r="C90" s="55">
        <v>108</v>
      </c>
      <c r="D90" s="55">
        <v>45</v>
      </c>
      <c r="E90" s="7">
        <v>100</v>
      </c>
      <c r="F90" s="86">
        <v>100</v>
      </c>
      <c r="G90" s="8">
        <v>29</v>
      </c>
      <c r="H90" s="117">
        <v>100</v>
      </c>
      <c r="I90" s="27"/>
    </row>
    <row r="91" spans="1:9" ht="16.5" thickBot="1" x14ac:dyDescent="0.3">
      <c r="A91" s="166" t="s">
        <v>58</v>
      </c>
      <c r="B91" s="219">
        <v>-208</v>
      </c>
      <c r="C91" s="195">
        <v>-200</v>
      </c>
      <c r="D91" s="195">
        <v>-200</v>
      </c>
      <c r="E91" s="11">
        <v>-200</v>
      </c>
      <c r="F91" s="87">
        <v>-200</v>
      </c>
      <c r="G91" s="12">
        <v>0</v>
      </c>
      <c r="H91" s="119">
        <v>-200</v>
      </c>
      <c r="I91" s="21"/>
    </row>
    <row r="92" spans="1:9" ht="20.25" thickTop="1" thickBot="1" x14ac:dyDescent="0.3">
      <c r="A92" s="34" t="s">
        <v>11</v>
      </c>
      <c r="B92" s="220">
        <f t="shared" ref="B92:D92" si="11">SUM(B88:B91)</f>
        <v>994</v>
      </c>
      <c r="C92" s="197">
        <f t="shared" si="11"/>
        <v>927</v>
      </c>
      <c r="D92" s="197">
        <f t="shared" si="11"/>
        <v>6215</v>
      </c>
      <c r="E92" s="14">
        <f t="shared" ref="E92:H92" si="12">SUM(E88:E91)</f>
        <v>3450</v>
      </c>
      <c r="F92" s="88">
        <f t="shared" ref="F92" si="13">SUM(F88:F91)</f>
        <v>3450</v>
      </c>
      <c r="G92" s="15">
        <f t="shared" si="12"/>
        <v>-5521</v>
      </c>
      <c r="H92" s="120">
        <f t="shared" si="12"/>
        <v>3450</v>
      </c>
      <c r="I92" s="16"/>
    </row>
    <row r="93" spans="1:9" ht="33" thickTop="1" thickBot="1" x14ac:dyDescent="0.3">
      <c r="A93" s="167" t="s">
        <v>59</v>
      </c>
      <c r="B93" s="198" t="s">
        <v>13</v>
      </c>
      <c r="C93" s="190" t="s">
        <v>85</v>
      </c>
      <c r="D93" s="190" t="s">
        <v>121</v>
      </c>
      <c r="E93" s="17" t="s">
        <v>2</v>
      </c>
      <c r="F93" s="74" t="s">
        <v>3</v>
      </c>
      <c r="G93" s="75" t="s">
        <v>149</v>
      </c>
      <c r="H93" s="124" t="s">
        <v>4</v>
      </c>
      <c r="I93" s="16"/>
    </row>
    <row r="94" spans="1:9" ht="16.5" thickTop="1" x14ac:dyDescent="0.25">
      <c r="A94" s="172" t="s">
        <v>60</v>
      </c>
      <c r="B94" s="218">
        <v>98</v>
      </c>
      <c r="C94" s="206">
        <v>104</v>
      </c>
      <c r="D94" s="206">
        <v>189</v>
      </c>
      <c r="E94" s="25">
        <v>250</v>
      </c>
      <c r="F94" s="90">
        <v>250</v>
      </c>
      <c r="G94" s="26">
        <v>38</v>
      </c>
      <c r="H94" s="125">
        <v>250</v>
      </c>
      <c r="I94" s="21"/>
    </row>
    <row r="95" spans="1:9" ht="23.25" x14ac:dyDescent="0.25">
      <c r="A95" s="182" t="s">
        <v>61</v>
      </c>
      <c r="B95" s="221">
        <v>-535280</v>
      </c>
      <c r="C95" s="222">
        <v>-545986</v>
      </c>
      <c r="D95" s="222">
        <v>-545986</v>
      </c>
      <c r="E95" s="35">
        <v>-610253</v>
      </c>
      <c r="F95" s="92">
        <v>-610253</v>
      </c>
      <c r="G95" s="36">
        <v>-305127</v>
      </c>
      <c r="H95" s="128">
        <v>-610253</v>
      </c>
      <c r="I95" s="37"/>
    </row>
    <row r="96" spans="1:9" ht="15.75" x14ac:dyDescent="0.25">
      <c r="A96" s="170" t="s">
        <v>62</v>
      </c>
      <c r="B96" s="217">
        <v>-10020</v>
      </c>
      <c r="C96" s="201"/>
      <c r="D96" s="201"/>
      <c r="E96" s="101"/>
      <c r="F96" s="102"/>
      <c r="G96" s="103"/>
      <c r="H96" s="135"/>
      <c r="I96" s="21"/>
    </row>
    <row r="97" spans="1:9" ht="15.75" customHeight="1" x14ac:dyDescent="0.25">
      <c r="A97" s="166" t="s">
        <v>114</v>
      </c>
      <c r="B97" s="223"/>
      <c r="C97" s="224"/>
      <c r="D97" s="225">
        <v>-713</v>
      </c>
      <c r="E97" s="240">
        <v>-1500</v>
      </c>
      <c r="F97" s="241">
        <v>-1500</v>
      </c>
      <c r="G97" s="242">
        <v>-553</v>
      </c>
      <c r="H97" s="155">
        <v>-1500</v>
      </c>
      <c r="I97" s="13"/>
    </row>
    <row r="98" spans="1:9" ht="16.5" thickBot="1" x14ac:dyDescent="0.3">
      <c r="A98" s="183" t="s">
        <v>63</v>
      </c>
      <c r="B98" s="226">
        <v>0</v>
      </c>
      <c r="C98" s="195">
        <v>0</v>
      </c>
      <c r="D98" s="195">
        <v>0</v>
      </c>
      <c r="E98" s="11">
        <v>-100000</v>
      </c>
      <c r="F98" s="87">
        <v>-100000</v>
      </c>
      <c r="G98" s="12">
        <v>0</v>
      </c>
      <c r="H98" s="140">
        <v>-100000</v>
      </c>
      <c r="I98" s="38"/>
    </row>
    <row r="99" spans="1:9" ht="20.25" thickTop="1" thickBot="1" x14ac:dyDescent="0.3">
      <c r="A99" s="34" t="s">
        <v>11</v>
      </c>
      <c r="B99" s="227">
        <f>SUM(B94:B98)</f>
        <v>-545202</v>
      </c>
      <c r="C99" s="228">
        <f t="shared" ref="C99:D99" si="14">SUM(C94:C98)</f>
        <v>-545882</v>
      </c>
      <c r="D99" s="228">
        <f t="shared" si="14"/>
        <v>-546510</v>
      </c>
      <c r="E99" s="58">
        <f t="shared" ref="E99:H99" si="15">SUM(E94:E98)</f>
        <v>-711503</v>
      </c>
      <c r="F99" s="93">
        <f t="shared" ref="F99" si="16">SUM(F94:F98)</f>
        <v>-711503</v>
      </c>
      <c r="G99" s="59">
        <f t="shared" si="15"/>
        <v>-305642</v>
      </c>
      <c r="H99" s="129">
        <f t="shared" si="15"/>
        <v>-711503</v>
      </c>
      <c r="I99" s="16"/>
    </row>
    <row r="100" spans="1:9" ht="33" thickTop="1" thickBot="1" x14ac:dyDescent="0.3">
      <c r="A100" s="167" t="s">
        <v>64</v>
      </c>
      <c r="B100" s="198" t="s">
        <v>13</v>
      </c>
      <c r="C100" s="190" t="s">
        <v>85</v>
      </c>
      <c r="D100" s="190" t="s">
        <v>121</v>
      </c>
      <c r="E100" s="66" t="s">
        <v>2</v>
      </c>
      <c r="F100" s="74" t="s">
        <v>3</v>
      </c>
      <c r="G100" s="75" t="s">
        <v>149</v>
      </c>
      <c r="H100" s="152" t="s">
        <v>4</v>
      </c>
      <c r="I100" s="28"/>
    </row>
    <row r="101" spans="1:9" ht="16.5" thickTop="1" x14ac:dyDescent="0.25">
      <c r="A101" s="184" t="s">
        <v>95</v>
      </c>
      <c r="B101" s="226">
        <v>44168</v>
      </c>
      <c r="C101" s="229">
        <v>52508</v>
      </c>
      <c r="D101" s="230">
        <v>49770</v>
      </c>
      <c r="E101" s="151">
        <v>50000</v>
      </c>
      <c r="F101" s="94">
        <v>25000</v>
      </c>
      <c r="G101" s="67">
        <v>0</v>
      </c>
      <c r="H101" s="130">
        <v>25000</v>
      </c>
      <c r="I101" s="68"/>
    </row>
    <row r="102" spans="1:9" ht="15.75" x14ac:dyDescent="0.25">
      <c r="A102" s="185" t="s">
        <v>124</v>
      </c>
      <c r="B102" s="217">
        <v>0</v>
      </c>
      <c r="C102" s="231">
        <v>0</v>
      </c>
      <c r="D102" s="231">
        <v>13200</v>
      </c>
      <c r="E102" s="51">
        <v>0</v>
      </c>
      <c r="F102" s="95">
        <v>0</v>
      </c>
      <c r="G102" s="70">
        <v>502</v>
      </c>
      <c r="H102" s="131">
        <v>410</v>
      </c>
      <c r="I102" s="27" t="s">
        <v>126</v>
      </c>
    </row>
    <row r="103" spans="1:9" ht="15.75" x14ac:dyDescent="0.25">
      <c r="A103" s="186" t="s">
        <v>125</v>
      </c>
      <c r="B103" s="191" t="s">
        <v>101</v>
      </c>
      <c r="C103" s="232">
        <v>3720</v>
      </c>
      <c r="D103" s="232">
        <v>3234</v>
      </c>
      <c r="E103" s="69">
        <v>0</v>
      </c>
      <c r="F103" s="96">
        <v>0</v>
      </c>
      <c r="G103" s="71">
        <v>0</v>
      </c>
      <c r="H103" s="141">
        <v>0</v>
      </c>
      <c r="I103" s="65"/>
    </row>
    <row r="104" spans="1:9" ht="15.75" x14ac:dyDescent="0.25">
      <c r="A104" s="186" t="s">
        <v>71</v>
      </c>
      <c r="B104" s="191" t="s">
        <v>101</v>
      </c>
      <c r="C104" s="232">
        <v>9500</v>
      </c>
      <c r="D104" s="232">
        <f>31841-35</f>
        <v>31806</v>
      </c>
      <c r="E104" s="69">
        <v>26000</v>
      </c>
      <c r="F104" s="96">
        <v>21000</v>
      </c>
      <c r="G104" s="71">
        <v>-100</v>
      </c>
      <c r="H104" s="141">
        <v>21000</v>
      </c>
      <c r="I104" s="100" t="s">
        <v>115</v>
      </c>
    </row>
    <row r="105" spans="1:9" ht="15.75" x14ac:dyDescent="0.25">
      <c r="A105" s="186" t="s">
        <v>103</v>
      </c>
      <c r="B105" s="191" t="s">
        <v>101</v>
      </c>
      <c r="C105" s="232" t="s">
        <v>101</v>
      </c>
      <c r="D105" s="232">
        <v>75980</v>
      </c>
      <c r="E105" s="69">
        <v>73700</v>
      </c>
      <c r="F105" s="96">
        <v>13700</v>
      </c>
      <c r="G105" s="71">
        <v>-18955</v>
      </c>
      <c r="H105" s="141">
        <v>13700</v>
      </c>
      <c r="I105" s="100" t="s">
        <v>116</v>
      </c>
    </row>
    <row r="106" spans="1:9" ht="15.75" x14ac:dyDescent="0.25">
      <c r="A106" s="186" t="s">
        <v>73</v>
      </c>
      <c r="B106" s="191">
        <v>3986</v>
      </c>
      <c r="C106" s="232">
        <v>2312</v>
      </c>
      <c r="D106" s="232">
        <v>9139</v>
      </c>
      <c r="E106" s="69">
        <v>10000</v>
      </c>
      <c r="F106" s="96">
        <v>10000</v>
      </c>
      <c r="G106" s="71">
        <v>1821</v>
      </c>
      <c r="H106" s="132">
        <v>10000</v>
      </c>
      <c r="I106" s="72"/>
    </row>
    <row r="107" spans="1:9" ht="15.75" x14ac:dyDescent="0.25">
      <c r="A107" s="169" t="s">
        <v>65</v>
      </c>
      <c r="B107" s="301">
        <v>71413</v>
      </c>
      <c r="C107" s="231">
        <v>0</v>
      </c>
      <c r="D107" s="237"/>
      <c r="E107" s="113"/>
      <c r="F107" s="114"/>
      <c r="G107" s="115"/>
      <c r="H107" s="138"/>
      <c r="I107" s="21"/>
    </row>
    <row r="108" spans="1:9" ht="15.75" x14ac:dyDescent="0.25">
      <c r="A108" s="169" t="s">
        <v>66</v>
      </c>
      <c r="B108" s="302"/>
      <c r="C108" s="304">
        <v>0</v>
      </c>
      <c r="D108" s="238"/>
      <c r="E108" s="309"/>
      <c r="F108" s="311"/>
      <c r="G108" s="313"/>
      <c r="H108" s="315"/>
      <c r="I108" s="20"/>
    </row>
    <row r="109" spans="1:9" ht="15.75" x14ac:dyDescent="0.25">
      <c r="A109" s="169" t="s">
        <v>67</v>
      </c>
      <c r="B109" s="302"/>
      <c r="C109" s="305"/>
      <c r="D109" s="239"/>
      <c r="E109" s="310"/>
      <c r="F109" s="312"/>
      <c r="G109" s="314"/>
      <c r="H109" s="316"/>
      <c r="I109" s="20"/>
    </row>
    <row r="110" spans="1:9" ht="15.75" x14ac:dyDescent="0.25">
      <c r="A110" s="169" t="s">
        <v>68</v>
      </c>
      <c r="B110" s="302"/>
      <c r="C110" s="231" t="s">
        <v>100</v>
      </c>
      <c r="D110" s="237"/>
      <c r="E110" s="113"/>
      <c r="F110" s="114"/>
      <c r="G110" s="115"/>
      <c r="H110" s="138"/>
      <c r="I110" s="20"/>
    </row>
    <row r="111" spans="1:9" ht="31.5" x14ac:dyDescent="0.25">
      <c r="A111" s="169" t="s">
        <v>69</v>
      </c>
      <c r="B111" s="302"/>
      <c r="C111" s="231">
        <f>22908+30</f>
        <v>22938</v>
      </c>
      <c r="D111" s="237"/>
      <c r="E111" s="113"/>
      <c r="F111" s="114"/>
      <c r="G111" s="115"/>
      <c r="H111" s="138"/>
      <c r="I111" s="20"/>
    </row>
    <row r="112" spans="1:9" ht="15.75" x14ac:dyDescent="0.25">
      <c r="A112" s="169" t="s">
        <v>70</v>
      </c>
      <c r="B112" s="302"/>
      <c r="C112" s="231">
        <v>0</v>
      </c>
      <c r="D112" s="237"/>
      <c r="E112" s="113"/>
      <c r="F112" s="114"/>
      <c r="G112" s="115"/>
      <c r="H112" s="138"/>
      <c r="I112" s="20"/>
    </row>
    <row r="113" spans="1:9" ht="15.75" x14ac:dyDescent="0.25">
      <c r="A113" s="169" t="s">
        <v>71</v>
      </c>
      <c r="B113" s="303"/>
      <c r="C113" s="231" t="s">
        <v>100</v>
      </c>
      <c r="D113" s="237"/>
      <c r="E113" s="113"/>
      <c r="F113" s="114"/>
      <c r="G113" s="115"/>
      <c r="H113" s="138"/>
      <c r="I113" s="20"/>
    </row>
    <row r="114" spans="1:9" ht="15.75" x14ac:dyDescent="0.25">
      <c r="A114" s="185" t="s">
        <v>72</v>
      </c>
      <c r="B114" s="217">
        <v>0</v>
      </c>
      <c r="C114" s="231">
        <v>0</v>
      </c>
      <c r="D114" s="237"/>
      <c r="E114" s="113"/>
      <c r="F114" s="114"/>
      <c r="G114" s="115"/>
      <c r="H114" s="138"/>
      <c r="I114" s="20"/>
    </row>
    <row r="115" spans="1:9" ht="16.5" thickBot="1" x14ac:dyDescent="0.3">
      <c r="A115" s="170" t="s">
        <v>96</v>
      </c>
      <c r="B115" s="226">
        <v>-84500</v>
      </c>
      <c r="C115" s="231">
        <v>-34370</v>
      </c>
      <c r="D115" s="231">
        <v>-32705</v>
      </c>
      <c r="E115" s="51"/>
      <c r="F115" s="97">
        <v>0</v>
      </c>
      <c r="G115" s="52">
        <v>-500</v>
      </c>
      <c r="H115" s="142">
        <v>-500</v>
      </c>
      <c r="I115" s="21" t="s">
        <v>123</v>
      </c>
    </row>
    <row r="116" spans="1:9" ht="20.25" thickTop="1" thickBot="1" x14ac:dyDescent="0.3">
      <c r="A116" s="187" t="s">
        <v>11</v>
      </c>
      <c r="B116" s="233">
        <f t="shared" ref="B116:H116" si="17">SUM(B101:B115)</f>
        <v>35067</v>
      </c>
      <c r="C116" s="234">
        <f t="shared" si="17"/>
        <v>56608</v>
      </c>
      <c r="D116" s="234">
        <f t="shared" si="17"/>
        <v>150424</v>
      </c>
      <c r="E116" s="62">
        <f t="shared" si="17"/>
        <v>159700</v>
      </c>
      <c r="F116" s="98">
        <f t="shared" si="17"/>
        <v>69700</v>
      </c>
      <c r="G116" s="63">
        <f t="shared" si="17"/>
        <v>-17232</v>
      </c>
      <c r="H116" s="133">
        <f t="shared" si="17"/>
        <v>69610</v>
      </c>
      <c r="I116" s="83"/>
    </row>
    <row r="117" spans="1:9" ht="22.5" thickTop="1" thickBot="1" x14ac:dyDescent="0.3">
      <c r="A117" s="188" t="s">
        <v>74</v>
      </c>
      <c r="B117" s="235">
        <v>-187710</v>
      </c>
      <c r="C117" s="236">
        <f t="shared" ref="C117:H117" si="18">SUM(C116+C99+C92+C86+C77+C64+C51+C40+C32+C17)</f>
        <v>-47985</v>
      </c>
      <c r="D117" s="236">
        <f t="shared" si="18"/>
        <v>90527</v>
      </c>
      <c r="E117" s="60">
        <f t="shared" si="18"/>
        <v>186644</v>
      </c>
      <c r="F117" s="99">
        <f t="shared" si="18"/>
        <v>96802</v>
      </c>
      <c r="G117" s="61">
        <f t="shared" si="18"/>
        <v>-166276</v>
      </c>
      <c r="H117" s="84">
        <f t="shared" si="18"/>
        <v>113666</v>
      </c>
      <c r="I117" s="16" t="s">
        <v>159</v>
      </c>
    </row>
    <row r="118" spans="1:9" ht="15.75" x14ac:dyDescent="0.25">
      <c r="A118" s="39"/>
      <c r="B118" s="40"/>
      <c r="C118" s="40"/>
      <c r="D118" s="41"/>
      <c r="E118" s="41"/>
      <c r="F118" s="42"/>
      <c r="G118" s="42"/>
      <c r="H118" s="43"/>
      <c r="I118" s="44"/>
    </row>
    <row r="119" spans="1:9" ht="21" thickBot="1" x14ac:dyDescent="0.3">
      <c r="A119" s="39"/>
      <c r="B119" s="45"/>
      <c r="C119" s="46"/>
      <c r="D119" s="47"/>
      <c r="E119" s="47"/>
      <c r="F119" s="41"/>
      <c r="G119" s="41"/>
      <c r="H119" s="41"/>
      <c r="I119" s="78"/>
    </row>
    <row r="120" spans="1:9" ht="21.75" thickBot="1" x14ac:dyDescent="0.3">
      <c r="A120" s="294" t="s">
        <v>75</v>
      </c>
      <c r="B120" s="295"/>
      <c r="C120" s="296"/>
      <c r="D120" s="48"/>
      <c r="E120" s="48"/>
      <c r="F120" s="41"/>
      <c r="G120" s="41"/>
      <c r="H120" s="41"/>
      <c r="I120" s="41"/>
    </row>
    <row r="121" spans="1:9" ht="19.5" thickBot="1" x14ac:dyDescent="0.3">
      <c r="A121" s="50" t="s">
        <v>128</v>
      </c>
      <c r="B121" s="297">
        <v>614781</v>
      </c>
      <c r="C121" s="298"/>
      <c r="D121" s="48"/>
      <c r="E121" s="48"/>
      <c r="F121" s="41"/>
      <c r="G121" s="41"/>
      <c r="H121" s="41"/>
      <c r="I121" s="78"/>
    </row>
    <row r="122" spans="1:9" ht="32.25" thickBot="1" x14ac:dyDescent="0.3">
      <c r="A122" s="64" t="s">
        <v>129</v>
      </c>
      <c r="B122" s="299">
        <f>B121-H117</f>
        <v>501115</v>
      </c>
      <c r="C122" s="300"/>
      <c r="D122" s="48"/>
      <c r="E122" s="48"/>
      <c r="F122" s="41"/>
      <c r="G122" s="41"/>
      <c r="H122" s="41"/>
      <c r="I122" s="41"/>
    </row>
    <row r="123" spans="1:9" ht="15.75" thickBot="1" x14ac:dyDescent="0.3"/>
    <row r="124" spans="1:9" ht="15.75" thickBot="1" x14ac:dyDescent="0.3">
      <c r="A124" s="153" t="s">
        <v>130</v>
      </c>
      <c r="B124" s="154" t="s">
        <v>111</v>
      </c>
      <c r="C124" s="280" t="s">
        <v>110</v>
      </c>
      <c r="D124" s="281"/>
      <c r="E124" s="246"/>
    </row>
    <row r="125" spans="1:9" ht="15.75" thickBot="1" x14ac:dyDescent="0.3">
      <c r="A125" s="147" t="s">
        <v>104</v>
      </c>
      <c r="B125" s="148">
        <v>13700</v>
      </c>
      <c r="C125" s="282" t="s">
        <v>105</v>
      </c>
      <c r="D125" s="283"/>
      <c r="E125" s="247"/>
    </row>
    <row r="126" spans="1:9" ht="15.75" thickBot="1" x14ac:dyDescent="0.3">
      <c r="A126" s="156" t="s">
        <v>131</v>
      </c>
      <c r="B126" s="249">
        <v>-2500</v>
      </c>
      <c r="C126" s="284"/>
      <c r="D126" s="285"/>
      <c r="E126" s="247"/>
    </row>
    <row r="127" spans="1:9" ht="17.25" customHeight="1" thickBot="1" x14ac:dyDescent="0.3">
      <c r="A127" s="156" t="s">
        <v>106</v>
      </c>
      <c r="B127" s="250">
        <v>-1200</v>
      </c>
      <c r="C127" s="284"/>
      <c r="D127" s="285"/>
      <c r="E127" s="247"/>
    </row>
    <row r="128" spans="1:9" ht="15.75" thickBot="1" x14ac:dyDescent="0.3">
      <c r="A128" s="256" t="s">
        <v>132</v>
      </c>
      <c r="B128" s="257">
        <v>-5000</v>
      </c>
      <c r="C128" s="292"/>
      <c r="D128" s="293"/>
      <c r="E128" s="248"/>
    </row>
    <row r="129" spans="1:5 16383:16383" ht="15.75" thickBot="1" x14ac:dyDescent="0.3">
      <c r="A129" s="156" t="s">
        <v>133</v>
      </c>
      <c r="B129" s="250">
        <v>-5000</v>
      </c>
      <c r="C129" s="284"/>
      <c r="D129" s="285"/>
      <c r="E129" s="247"/>
    </row>
    <row r="130" spans="1:5 16383:16383" ht="15.75" thickBot="1" x14ac:dyDescent="0.3">
      <c r="A130" s="149" t="s">
        <v>74</v>
      </c>
      <c r="B130" s="150">
        <f>SUM(B125:B129)</f>
        <v>0</v>
      </c>
      <c r="C130" s="288"/>
      <c r="D130" s="289"/>
      <c r="E130" s="159"/>
    </row>
    <row r="131" spans="1:5 16383:16383" ht="15.75" thickBot="1" x14ac:dyDescent="0.3">
      <c r="A131" s="76"/>
      <c r="B131" s="76"/>
      <c r="C131" s="76"/>
    </row>
    <row r="132" spans="1:5 16383:16383" ht="15.75" thickBot="1" x14ac:dyDescent="0.3">
      <c r="A132" s="261" t="s">
        <v>130</v>
      </c>
      <c r="B132" s="145" t="s">
        <v>111</v>
      </c>
      <c r="C132" s="290" t="s">
        <v>110</v>
      </c>
      <c r="D132" s="291"/>
      <c r="E132" s="251"/>
    </row>
    <row r="133" spans="1:5 16383:16383" ht="15.75" thickBot="1" x14ac:dyDescent="0.3">
      <c r="A133" s="146" t="s">
        <v>107</v>
      </c>
      <c r="B133" s="144">
        <v>21000</v>
      </c>
      <c r="C133" s="286" t="s">
        <v>105</v>
      </c>
      <c r="D133" s="287"/>
      <c r="E133" s="252"/>
    </row>
    <row r="134" spans="1:5 16383:16383" ht="15" customHeight="1" thickBot="1" x14ac:dyDescent="0.3">
      <c r="A134" s="258" t="s">
        <v>134</v>
      </c>
      <c r="B134" s="259">
        <v>-13000</v>
      </c>
      <c r="C134" s="278"/>
      <c r="D134" s="279"/>
      <c r="E134" s="252"/>
    </row>
    <row r="135" spans="1:5 16383:16383" ht="15" customHeight="1" thickBot="1" x14ac:dyDescent="0.3">
      <c r="A135" s="258" t="s">
        <v>135</v>
      </c>
      <c r="B135" s="259">
        <v>-2000</v>
      </c>
      <c r="C135" s="272"/>
      <c r="D135" s="273"/>
      <c r="E135" s="160"/>
    </row>
    <row r="136" spans="1:5 16383:16383" ht="15" customHeight="1" thickBot="1" x14ac:dyDescent="0.3">
      <c r="A136" s="258" t="s">
        <v>136</v>
      </c>
      <c r="B136" s="259">
        <v>-3000</v>
      </c>
      <c r="C136" s="157"/>
      <c r="D136" s="158"/>
      <c r="E136" s="160"/>
    </row>
    <row r="137" spans="1:5 16383:16383" ht="15" customHeight="1" thickBot="1" x14ac:dyDescent="0.3">
      <c r="A137" s="258" t="s">
        <v>137</v>
      </c>
      <c r="B137" s="260">
        <v>-3000</v>
      </c>
      <c r="C137" s="286"/>
      <c r="D137" s="287"/>
      <c r="E137" s="252"/>
    </row>
    <row r="138" spans="1:5 16383:16383" ht="15.75" thickBot="1" x14ac:dyDescent="0.3">
      <c r="A138" s="143" t="s">
        <v>74</v>
      </c>
      <c r="B138" s="144">
        <f>SUM(B133:B137)</f>
        <v>0</v>
      </c>
      <c r="C138" s="276"/>
      <c r="D138" s="277"/>
      <c r="E138" s="253"/>
      <c r="XFC138">
        <f>SUM(B138:XFB138)</f>
        <v>0</v>
      </c>
    </row>
    <row r="139" spans="1:5 16383:16383" ht="15.75" thickBot="1" x14ac:dyDescent="0.3">
      <c r="A139" s="77"/>
      <c r="B139" s="77"/>
      <c r="C139" s="77"/>
      <c r="E139" s="254"/>
    </row>
    <row r="140" spans="1:5 16383:16383" ht="15.75" thickBot="1" x14ac:dyDescent="0.3">
      <c r="A140" s="261" t="s">
        <v>130</v>
      </c>
      <c r="B140" s="145" t="s">
        <v>111</v>
      </c>
      <c r="C140" s="290" t="s">
        <v>110</v>
      </c>
      <c r="D140" s="291"/>
      <c r="E140" s="251"/>
    </row>
    <row r="141" spans="1:5 16383:16383" ht="15.75" thickBot="1" x14ac:dyDescent="0.3">
      <c r="A141" s="264" t="s">
        <v>108</v>
      </c>
      <c r="B141" s="267">
        <v>35000</v>
      </c>
      <c r="C141" s="286" t="s">
        <v>105</v>
      </c>
      <c r="D141" s="287"/>
      <c r="E141" s="252"/>
    </row>
    <row r="142" spans="1:5 16383:16383" s="49" customFormat="1" ht="15.75" thickBot="1" x14ac:dyDescent="0.3">
      <c r="A142" s="265" t="s">
        <v>153</v>
      </c>
      <c r="B142" s="268">
        <v>-59</v>
      </c>
      <c r="C142" s="278" t="s">
        <v>156</v>
      </c>
      <c r="D142" s="279"/>
      <c r="E142" s="252"/>
    </row>
    <row r="143" spans="1:5 16383:16383" ht="15.75" thickBot="1" x14ac:dyDescent="0.3">
      <c r="A143" s="265" t="s">
        <v>138</v>
      </c>
      <c r="B143" s="268">
        <v>-3000</v>
      </c>
      <c r="C143" s="272"/>
      <c r="D143" s="273"/>
      <c r="E143" s="252"/>
    </row>
    <row r="144" spans="1:5 16383:16383" ht="15.75" thickBot="1" x14ac:dyDescent="0.3">
      <c r="A144" s="265" t="s">
        <v>145</v>
      </c>
      <c r="B144" s="268">
        <v>-45000</v>
      </c>
      <c r="C144" s="272" t="s">
        <v>146</v>
      </c>
      <c r="D144" s="273"/>
      <c r="E144" s="252"/>
    </row>
    <row r="145" spans="1:5" ht="18" thickBot="1" x14ac:dyDescent="0.3">
      <c r="A145" s="270" t="s">
        <v>154</v>
      </c>
      <c r="B145" s="271">
        <v>-675</v>
      </c>
      <c r="C145" s="269" t="s">
        <v>157</v>
      </c>
      <c r="D145" s="263"/>
      <c r="E145" s="252"/>
    </row>
    <row r="146" spans="1:5" ht="15.75" thickBot="1" x14ac:dyDescent="0.3">
      <c r="A146" s="265" t="s">
        <v>139</v>
      </c>
      <c r="B146" s="268">
        <v>-2000</v>
      </c>
      <c r="C146" s="262"/>
      <c r="D146" s="263"/>
      <c r="E146" s="252"/>
    </row>
    <row r="147" spans="1:5" ht="15.75" thickBot="1" x14ac:dyDescent="0.3">
      <c r="A147" s="265" t="s">
        <v>109</v>
      </c>
      <c r="B147" s="268">
        <v>-500</v>
      </c>
      <c r="C147" s="278"/>
      <c r="D147" s="279"/>
      <c r="E147" s="252"/>
    </row>
    <row r="148" spans="1:5" ht="15.75" thickBot="1" x14ac:dyDescent="0.3">
      <c r="A148" s="265" t="s">
        <v>140</v>
      </c>
      <c r="B148" s="268">
        <v>-500</v>
      </c>
      <c r="C148" s="278"/>
      <c r="D148" s="279"/>
      <c r="E148" s="252"/>
    </row>
    <row r="149" spans="1:5" ht="15.75" thickBot="1" x14ac:dyDescent="0.3">
      <c r="A149" s="270" t="s">
        <v>155</v>
      </c>
      <c r="B149" s="271">
        <v>-4630</v>
      </c>
      <c r="C149" s="274" t="s">
        <v>158</v>
      </c>
      <c r="D149" s="275"/>
      <c r="E149" s="255"/>
    </row>
    <row r="150" spans="1:5" ht="15.75" thickBot="1" x14ac:dyDescent="0.3">
      <c r="A150" s="266" t="s">
        <v>74</v>
      </c>
      <c r="B150" s="267">
        <f>SUM(B141:B149)</f>
        <v>-21364</v>
      </c>
      <c r="C150" s="276"/>
      <c r="D150" s="277"/>
      <c r="E150" s="253"/>
    </row>
  </sheetData>
  <mergeCells count="32">
    <mergeCell ref="E1:H1"/>
    <mergeCell ref="E108:E109"/>
    <mergeCell ref="F108:F109"/>
    <mergeCell ref="G108:G109"/>
    <mergeCell ref="H108:H109"/>
    <mergeCell ref="A120:C120"/>
    <mergeCell ref="B121:C121"/>
    <mergeCell ref="B122:C122"/>
    <mergeCell ref="B107:B113"/>
    <mergeCell ref="C108:C109"/>
    <mergeCell ref="C143:D143"/>
    <mergeCell ref="C142:D142"/>
    <mergeCell ref="C128:D128"/>
    <mergeCell ref="C129:D129"/>
    <mergeCell ref="C126:D126"/>
    <mergeCell ref="C134:D134"/>
    <mergeCell ref="C137:D137"/>
    <mergeCell ref="C138:D138"/>
    <mergeCell ref="C140:D140"/>
    <mergeCell ref="C141:D141"/>
    <mergeCell ref="C135:D135"/>
    <mergeCell ref="C124:D124"/>
    <mergeCell ref="C125:D125"/>
    <mergeCell ref="C127:D127"/>
    <mergeCell ref="C133:D133"/>
    <mergeCell ref="C130:D130"/>
    <mergeCell ref="C132:D132"/>
    <mergeCell ref="C144:D144"/>
    <mergeCell ref="C149:D149"/>
    <mergeCell ref="C150:D150"/>
    <mergeCell ref="C147:D147"/>
    <mergeCell ref="C148:D148"/>
  </mergeCells>
  <pageMargins left="0.23622047244094491" right="0.23622047244094491" top="0.35433070866141736" bottom="0.35433070866141736" header="0.31496062992125984" footer="0.31496062992125984"/>
  <pageSetup paperSize="8" scale="83" fitToHeight="0" orientation="landscape" r:id="rId1"/>
  <rowBreaks count="2" manualBreakCount="2">
    <brk id="53" max="8" man="1"/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cp:lastPrinted>2023-06-06T10:03:31Z</cp:lastPrinted>
  <dcterms:created xsi:type="dcterms:W3CDTF">2021-11-16T14:06:10Z</dcterms:created>
  <dcterms:modified xsi:type="dcterms:W3CDTF">2023-07-05T11:55:39Z</dcterms:modified>
</cp:coreProperties>
</file>